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antandernet-my.sharepoint.com/personal/n58124_es_santanderconsumer_com/Documents/Escritorio/Tarifas Asos 2024/"/>
    </mc:Choice>
  </mc:AlternateContent>
  <xr:revisionPtr revIDLastSave="0" documentId="8_{E858D9B0-C69E-40EC-99D7-E3BE39EAE727}" xr6:coauthVersionLast="47" xr6:coauthVersionMax="47" xr10:uidLastSave="{00000000-0000-0000-0000-000000000000}"/>
  <bookViews>
    <workbookView xWindow="-120" yWindow="-120" windowWidth="29040" windowHeight="15840" tabRatio="876" xr2:uid="{00000000-000D-0000-FFFF-FFFF00000000}"/>
  </bookViews>
  <sheets>
    <sheet name="TARIFA" sheetId="12" r:id="rId1"/>
    <sheet name="CUOTA COMISION" sheetId="13" r:id="rId2"/>
  </sheets>
  <definedNames>
    <definedName name="_xlnm._FilterDatabase" localSheetId="1" hidden="1">'CUOTA COMISION'!$B$23:$N$280</definedName>
    <definedName name="_xlnm._FilterDatabase" localSheetId="0" hidden="1">TARIFA!$B$37:$M$331</definedName>
    <definedName name="_xlnm.Print_Area" localSheetId="1">'CUOTA COMISION'!$A$1:$O$210</definedName>
    <definedName name="_xlnm.Print_Area" localSheetId="0">TARIFA!$A$1:$O$327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5" i="13" l="1"/>
  <c r="N237" i="13"/>
  <c r="N209" i="13"/>
  <c r="N181" i="13"/>
  <c r="N153" i="13"/>
  <c r="N125" i="13"/>
  <c r="N97" i="13"/>
  <c r="N69" i="13"/>
  <c r="N26" i="13"/>
  <c r="N266" i="13"/>
  <c r="N264" i="13"/>
  <c r="N262" i="13"/>
  <c r="N252" i="13"/>
  <c r="N251" i="13"/>
  <c r="N250" i="13"/>
  <c r="N248" i="13"/>
  <c r="N238" i="13"/>
  <c r="N236" i="13"/>
  <c r="N234" i="13"/>
  <c r="N224" i="13"/>
  <c r="N223" i="13"/>
  <c r="N222" i="13"/>
  <c r="N220" i="13"/>
  <c r="N210" i="13"/>
  <c r="N208" i="13"/>
  <c r="N206" i="13"/>
  <c r="N196" i="13"/>
  <c r="N195" i="13"/>
  <c r="N194" i="13"/>
  <c r="N192" i="13"/>
  <c r="N182" i="13"/>
  <c r="N180" i="13"/>
  <c r="N178" i="13"/>
  <c r="N168" i="13"/>
  <c r="N167" i="13"/>
  <c r="N166" i="13"/>
  <c r="N164" i="13"/>
  <c r="N154" i="13"/>
  <c r="N152" i="13"/>
  <c r="N150" i="13"/>
  <c r="N140" i="13"/>
  <c r="N139" i="13"/>
  <c r="N138" i="13"/>
  <c r="N136" i="13"/>
  <c r="N126" i="13"/>
  <c r="N124" i="13"/>
  <c r="N122" i="13"/>
  <c r="N112" i="13"/>
  <c r="N111" i="13"/>
  <c r="N110" i="13"/>
  <c r="N108" i="13"/>
  <c r="N98" i="13"/>
  <c r="N96" i="13"/>
  <c r="N94" i="13"/>
  <c r="N84" i="13"/>
  <c r="N83" i="13"/>
  <c r="N82" i="13"/>
  <c r="N80" i="13"/>
  <c r="N70" i="13"/>
  <c r="N68" i="13"/>
  <c r="N66" i="13"/>
  <c r="N56" i="13"/>
  <c r="N55" i="13"/>
  <c r="N54" i="13"/>
  <c r="N52" i="13"/>
  <c r="N42" i="13"/>
  <c r="N41" i="13"/>
  <c r="N40" i="13"/>
  <c r="N38" i="13"/>
  <c r="N28" i="13"/>
  <c r="N27" i="13"/>
  <c r="N24" i="13"/>
  <c r="B11" i="13" l="1"/>
  <c r="K195" i="13" l="1"/>
  <c r="G222" i="13"/>
  <c r="I265" i="13"/>
  <c r="I264" i="13"/>
  <c r="I222" i="13"/>
  <c r="I223" i="13"/>
  <c r="E208" i="13"/>
  <c r="K194" i="13"/>
  <c r="D262" i="13"/>
  <c r="D248" i="13"/>
  <c r="D234" i="13"/>
  <c r="D220" i="13"/>
  <c r="D206" i="13"/>
  <c r="D192" i="13"/>
  <c r="E238" i="13"/>
  <c r="F238" i="13"/>
  <c r="J196" i="13"/>
  <c r="E220" i="13"/>
  <c r="E206" i="13"/>
  <c r="D271" i="13"/>
  <c r="D257" i="13"/>
  <c r="D243" i="13"/>
  <c r="D229" i="13"/>
  <c r="D215" i="13"/>
  <c r="F192" i="13"/>
  <c r="H201" i="13"/>
  <c r="I201" i="13"/>
  <c r="J201" i="13"/>
  <c r="L201" i="13"/>
  <c r="E192" i="13"/>
  <c r="D201" i="13"/>
  <c r="G178" i="13"/>
  <c r="H178" i="13"/>
  <c r="J178" i="13"/>
  <c r="K178" i="13"/>
  <c r="L178" i="13"/>
  <c r="G164" i="13"/>
  <c r="I164" i="13"/>
  <c r="K164" i="13"/>
  <c r="G150" i="13"/>
  <c r="L150" i="13"/>
  <c r="F136" i="13"/>
  <c r="G136" i="13"/>
  <c r="H136" i="13"/>
  <c r="J136" i="13"/>
  <c r="K136" i="13"/>
  <c r="L136" i="13"/>
  <c r="G122" i="13"/>
  <c r="H122" i="13"/>
  <c r="L122" i="13"/>
  <c r="F108" i="13"/>
  <c r="G108" i="13"/>
  <c r="I108" i="13"/>
  <c r="K108" i="13"/>
  <c r="L108" i="13"/>
  <c r="F94" i="13"/>
  <c r="G94" i="13"/>
  <c r="H94" i="13"/>
  <c r="I94" i="13"/>
  <c r="J94" i="13"/>
  <c r="K94" i="13"/>
  <c r="G80" i="13"/>
  <c r="H80" i="13"/>
  <c r="J80" i="13"/>
  <c r="K80" i="13"/>
  <c r="L80" i="13"/>
  <c r="G66" i="13"/>
  <c r="I66" i="13"/>
  <c r="J66" i="13"/>
  <c r="K66" i="13"/>
  <c r="I52" i="13"/>
  <c r="J52" i="13"/>
  <c r="F38" i="13"/>
  <c r="I38" i="13"/>
  <c r="J38" i="13"/>
  <c r="D178" i="13"/>
  <c r="D164" i="13"/>
  <c r="D150" i="13"/>
  <c r="D136" i="13"/>
  <c r="D122" i="13"/>
  <c r="D108" i="13"/>
  <c r="D94" i="13"/>
  <c r="D80" i="13"/>
  <c r="D66" i="13"/>
  <c r="D52" i="13"/>
  <c r="D38" i="13"/>
  <c r="D24" i="13"/>
  <c r="H24" i="13"/>
  <c r="I24" i="13"/>
  <c r="J24" i="13"/>
  <c r="L24" i="13"/>
  <c r="K196" i="13" l="1"/>
  <c r="H266" i="13"/>
  <c r="I210" i="13"/>
  <c r="K266" i="13"/>
  <c r="G238" i="13"/>
  <c r="F196" i="13"/>
  <c r="G252" i="13"/>
  <c r="I252" i="13"/>
  <c r="K252" i="13"/>
  <c r="I150" i="13"/>
  <c r="I80" i="13"/>
  <c r="D196" i="13"/>
  <c r="K238" i="13"/>
  <c r="J224" i="13"/>
  <c r="H252" i="13"/>
  <c r="D224" i="13"/>
  <c r="I224" i="13"/>
  <c r="E252" i="13"/>
  <c r="E196" i="13"/>
  <c r="L210" i="13"/>
  <c r="H150" i="13"/>
  <c r="I238" i="13"/>
  <c r="L266" i="13"/>
  <c r="F198" i="13"/>
  <c r="F210" i="13"/>
  <c r="I196" i="13"/>
  <c r="K224" i="13"/>
  <c r="G210" i="13"/>
  <c r="E266" i="13"/>
  <c r="L224" i="13"/>
  <c r="I178" i="13"/>
  <c r="J252" i="13"/>
  <c r="E224" i="13"/>
  <c r="H224" i="13"/>
  <c r="G266" i="13"/>
  <c r="H210" i="13"/>
  <c r="L196" i="13"/>
  <c r="H238" i="13"/>
  <c r="J266" i="13"/>
  <c r="K210" i="13"/>
  <c r="E210" i="13"/>
  <c r="G196" i="13"/>
  <c r="H196" i="13"/>
  <c r="L238" i="13"/>
  <c r="J210" i="13"/>
  <c r="D210" i="13"/>
  <c r="F224" i="13"/>
  <c r="D227" i="13"/>
  <c r="G199" i="13"/>
  <c r="D200" i="13"/>
  <c r="D226" i="13"/>
  <c r="D242" i="13"/>
  <c r="D269" i="13"/>
  <c r="F200" i="13"/>
  <c r="D254" i="13"/>
  <c r="D270" i="13"/>
  <c r="D212" i="13"/>
  <c r="D228" i="13"/>
  <c r="D255" i="13"/>
  <c r="D213" i="13"/>
  <c r="D198" i="13"/>
  <c r="K200" i="13"/>
  <c r="D240" i="13"/>
  <c r="D256" i="13"/>
  <c r="D199" i="13"/>
  <c r="D214" i="13"/>
  <c r="D241" i="13"/>
  <c r="D268" i="13"/>
  <c r="E215" i="13"/>
  <c r="E243" i="13"/>
  <c r="G192" i="13"/>
  <c r="E136" i="13"/>
  <c r="F254" i="13"/>
  <c r="H192" i="13"/>
  <c r="E234" i="13"/>
  <c r="E150" i="13"/>
  <c r="F271" i="13"/>
  <c r="I192" i="13"/>
  <c r="E248" i="13"/>
  <c r="E52" i="13"/>
  <c r="E178" i="13"/>
  <c r="J192" i="13"/>
  <c r="E262" i="13"/>
  <c r="E94" i="13"/>
  <c r="E164" i="13"/>
  <c r="K192" i="13"/>
  <c r="E80" i="13"/>
  <c r="E229" i="13"/>
  <c r="E198" i="13"/>
  <c r="L192" i="13"/>
  <c r="K221" i="13"/>
  <c r="J207" i="13"/>
  <c r="L263" i="13"/>
  <c r="E221" i="13"/>
  <c r="K193" i="13"/>
  <c r="L193" i="13"/>
  <c r="L207" i="13"/>
  <c r="H221" i="13"/>
  <c r="H263" i="13"/>
  <c r="D207" i="13"/>
  <c r="F207" i="13"/>
  <c r="J193" i="13"/>
  <c r="G207" i="13"/>
  <c r="K249" i="13"/>
  <c r="G263" i="13"/>
  <c r="J263" i="13"/>
  <c r="K263" i="13"/>
  <c r="E263" i="13"/>
  <c r="J249" i="13"/>
  <c r="E249" i="13"/>
  <c r="G249" i="13"/>
  <c r="H249" i="13"/>
  <c r="I249" i="13"/>
  <c r="I235" i="13"/>
  <c r="K235" i="13"/>
  <c r="L235" i="13"/>
  <c r="E235" i="13"/>
  <c r="F235" i="13"/>
  <c r="G235" i="13"/>
  <c r="H235" i="13"/>
  <c r="F221" i="13"/>
  <c r="I221" i="13"/>
  <c r="J221" i="13"/>
  <c r="D221" i="13"/>
  <c r="L221" i="13"/>
  <c r="E207" i="13"/>
  <c r="H207" i="13"/>
  <c r="I207" i="13"/>
  <c r="K207" i="13"/>
  <c r="D193" i="13"/>
  <c r="E193" i="13"/>
  <c r="F193" i="13"/>
  <c r="G193" i="13"/>
  <c r="H193" i="13"/>
  <c r="I193" i="13"/>
  <c r="F201" i="13"/>
  <c r="F66" i="13"/>
  <c r="F150" i="13"/>
  <c r="H38" i="13"/>
  <c r="K150" i="13"/>
  <c r="G223" i="13"/>
  <c r="G208" i="13"/>
  <c r="E209" i="13"/>
  <c r="E194" i="13"/>
  <c r="I236" i="13"/>
  <c r="I237" i="13"/>
  <c r="J265" i="13"/>
  <c r="J264" i="13"/>
  <c r="K236" i="13"/>
  <c r="K237" i="13"/>
  <c r="K265" i="13"/>
  <c r="K264" i="13"/>
  <c r="E251" i="13"/>
  <c r="E250" i="13"/>
  <c r="E264" i="13"/>
  <c r="E265" i="13"/>
  <c r="E237" i="13"/>
  <c r="E236" i="13"/>
  <c r="K250" i="13"/>
  <c r="K251" i="13"/>
  <c r="F237" i="13"/>
  <c r="F236" i="13"/>
  <c r="G251" i="13"/>
  <c r="G250" i="13"/>
  <c r="G265" i="13"/>
  <c r="G264" i="13"/>
  <c r="G237" i="13"/>
  <c r="G236" i="13"/>
  <c r="H251" i="13"/>
  <c r="H250" i="13"/>
  <c r="I251" i="13"/>
  <c r="I250" i="13"/>
  <c r="J236" i="13"/>
  <c r="H237" i="13"/>
  <c r="D250" i="13"/>
  <c r="L250" i="13"/>
  <c r="J251" i="13"/>
  <c r="F264" i="13"/>
  <c r="D265" i="13"/>
  <c r="L265" i="13"/>
  <c r="D236" i="13"/>
  <c r="L236" i="13"/>
  <c r="J237" i="13"/>
  <c r="F250" i="13"/>
  <c r="D251" i="13"/>
  <c r="L251" i="13"/>
  <c r="H264" i="13"/>
  <c r="F265" i="13"/>
  <c r="D237" i="13"/>
  <c r="L237" i="13"/>
  <c r="F251" i="13"/>
  <c r="H265" i="13"/>
  <c r="H236" i="13"/>
  <c r="J250" i="13"/>
  <c r="D264" i="13"/>
  <c r="L264" i="13"/>
  <c r="H223" i="13"/>
  <c r="H222" i="13"/>
  <c r="I195" i="13"/>
  <c r="I194" i="13"/>
  <c r="J209" i="13"/>
  <c r="J208" i="13"/>
  <c r="K223" i="13"/>
  <c r="K222" i="13"/>
  <c r="J194" i="13"/>
  <c r="J195" i="13"/>
  <c r="L223" i="13"/>
  <c r="L222" i="13"/>
  <c r="D208" i="13"/>
  <c r="D209" i="13"/>
  <c r="L208" i="13"/>
  <c r="L209" i="13"/>
  <c r="E223" i="13"/>
  <c r="E222" i="13"/>
  <c r="K209" i="13"/>
  <c r="K208" i="13"/>
  <c r="D195" i="13"/>
  <c r="D194" i="13"/>
  <c r="L195" i="13"/>
  <c r="L194" i="13"/>
  <c r="F222" i="13"/>
  <c r="F223" i="13"/>
  <c r="D223" i="13"/>
  <c r="D222" i="13"/>
  <c r="F209" i="13"/>
  <c r="F208" i="13"/>
  <c r="G195" i="13"/>
  <c r="G194" i="13"/>
  <c r="H195" i="13"/>
  <c r="H194" i="13"/>
  <c r="I209" i="13"/>
  <c r="I208" i="13"/>
  <c r="F194" i="13"/>
  <c r="H208" i="13"/>
  <c r="J222" i="13"/>
  <c r="E195" i="13"/>
  <c r="G209" i="13"/>
  <c r="F195" i="13"/>
  <c r="H209" i="13"/>
  <c r="J223" i="13"/>
  <c r="E270" i="13"/>
  <c r="F206" i="13"/>
  <c r="F228" i="13"/>
  <c r="E254" i="13"/>
  <c r="F257" i="13"/>
  <c r="F241" i="13"/>
  <c r="J122" i="13"/>
  <c r="J164" i="13"/>
  <c r="G52" i="13"/>
  <c r="J108" i="13"/>
  <c r="F122" i="13"/>
  <c r="E269" i="13"/>
  <c r="F164" i="13"/>
  <c r="E227" i="13"/>
  <c r="E241" i="13"/>
  <c r="E242" i="13"/>
  <c r="E199" i="13"/>
  <c r="E226" i="13"/>
  <c r="E240" i="13"/>
  <c r="E201" i="13"/>
  <c r="F199" i="13"/>
  <c r="E212" i="13"/>
  <c r="E228" i="13"/>
  <c r="E255" i="13"/>
  <c r="E271" i="13"/>
  <c r="E213" i="13"/>
  <c r="F255" i="13"/>
  <c r="E256" i="13"/>
  <c r="E214" i="13"/>
  <c r="E257" i="13"/>
  <c r="E268" i="13"/>
  <c r="E200" i="13"/>
  <c r="G198" i="13"/>
  <c r="G201" i="13"/>
  <c r="G200" i="13"/>
  <c r="H198" i="13"/>
  <c r="H199" i="13"/>
  <c r="H200" i="13"/>
  <c r="I198" i="13"/>
  <c r="I199" i="13"/>
  <c r="I200" i="13"/>
  <c r="J198" i="13"/>
  <c r="J199" i="13"/>
  <c r="J200" i="13"/>
  <c r="K198" i="13"/>
  <c r="K199" i="13"/>
  <c r="K201" i="13"/>
  <c r="L198" i="13"/>
  <c r="L199" i="13"/>
  <c r="L200" i="13"/>
  <c r="G38" i="13"/>
  <c r="K52" i="13"/>
  <c r="K38" i="13"/>
  <c r="F52" i="13"/>
  <c r="K122" i="13"/>
  <c r="F178" i="13"/>
  <c r="H164" i="13"/>
  <c r="I136" i="13"/>
  <c r="I122" i="13"/>
  <c r="F80" i="13"/>
  <c r="H66" i="13"/>
  <c r="H52" i="13"/>
  <c r="L52" i="13"/>
  <c r="L38" i="13"/>
  <c r="E38" i="13"/>
  <c r="E66" i="13"/>
  <c r="E108" i="13"/>
  <c r="L94" i="13"/>
  <c r="L164" i="13"/>
  <c r="J150" i="13"/>
  <c r="E122" i="13"/>
  <c r="H108" i="13"/>
  <c r="L66" i="13"/>
  <c r="E24" i="13"/>
  <c r="F24" i="13"/>
  <c r="G24" i="13"/>
  <c r="K24" i="13"/>
  <c r="G15" i="13"/>
  <c r="F256" i="13" l="1"/>
  <c r="F214" i="13"/>
  <c r="F269" i="13"/>
  <c r="F270" i="13"/>
  <c r="F268" i="13"/>
  <c r="F262" i="13"/>
  <c r="F248" i="13"/>
  <c r="F240" i="13"/>
  <c r="F234" i="13"/>
  <c r="F227" i="13"/>
  <c r="F220" i="13"/>
  <c r="F266" i="13"/>
  <c r="F263" i="13"/>
  <c r="I266" i="13"/>
  <c r="I263" i="13"/>
  <c r="D266" i="13"/>
  <c r="D263" i="13"/>
  <c r="F252" i="13"/>
  <c r="F249" i="13"/>
  <c r="L252" i="13"/>
  <c r="L249" i="13"/>
  <c r="D252" i="13"/>
  <c r="D249" i="13"/>
  <c r="D238" i="13"/>
  <c r="D235" i="13"/>
  <c r="J238" i="13"/>
  <c r="J235" i="13"/>
  <c r="G224" i="13"/>
  <c r="G221" i="13"/>
  <c r="F226" i="13"/>
  <c r="F229" i="13"/>
  <c r="G206" i="13"/>
  <c r="F213" i="13"/>
  <c r="F212" i="13"/>
  <c r="F215" i="13"/>
  <c r="F242" i="13"/>
  <c r="F243" i="13"/>
  <c r="G234" i="13"/>
  <c r="G226" i="13" l="1"/>
  <c r="G220" i="13"/>
  <c r="G248" i="13"/>
  <c r="G254" i="13"/>
  <c r="G257" i="13"/>
  <c r="G255" i="13"/>
  <c r="G256" i="13"/>
  <c r="G262" i="13"/>
  <c r="G268" i="13"/>
  <c r="G271" i="13"/>
  <c r="G269" i="13"/>
  <c r="G270" i="13"/>
  <c r="G214" i="13"/>
  <c r="G213" i="13"/>
  <c r="H206" i="13"/>
  <c r="G212" i="13"/>
  <c r="G215" i="13"/>
  <c r="G229" i="13"/>
  <c r="G227" i="13"/>
  <c r="G228" i="13"/>
  <c r="G242" i="13"/>
  <c r="H234" i="13"/>
  <c r="G241" i="13"/>
  <c r="G243" i="13"/>
  <c r="G240" i="13"/>
  <c r="H228" i="13" l="1"/>
  <c r="H229" i="13"/>
  <c r="H220" i="13"/>
  <c r="H256" i="13"/>
  <c r="H248" i="13"/>
  <c r="H254" i="13"/>
  <c r="H255" i="13"/>
  <c r="H257" i="13"/>
  <c r="H226" i="13"/>
  <c r="H269" i="13"/>
  <c r="H262" i="13"/>
  <c r="H270" i="13"/>
  <c r="H271" i="13"/>
  <c r="H268" i="13"/>
  <c r="H227" i="13"/>
  <c r="I220" i="13"/>
  <c r="H213" i="13"/>
  <c r="H214" i="13"/>
  <c r="H212" i="13"/>
  <c r="H215" i="13"/>
  <c r="I206" i="13"/>
  <c r="H243" i="13"/>
  <c r="I234" i="13"/>
  <c r="H242" i="13"/>
  <c r="H241" i="13"/>
  <c r="H240" i="13"/>
  <c r="L140" i="13"/>
  <c r="L138" i="13"/>
  <c r="L139" i="13"/>
  <c r="L181" i="13"/>
  <c r="L154" i="13"/>
  <c r="L153" i="13"/>
  <c r="L187" i="13"/>
  <c r="K187" i="13"/>
  <c r="J187" i="13"/>
  <c r="I187" i="13"/>
  <c r="H187" i="13"/>
  <c r="G187" i="13"/>
  <c r="F187" i="13"/>
  <c r="E187" i="13"/>
  <c r="D187" i="13"/>
  <c r="L186" i="13"/>
  <c r="K186" i="13"/>
  <c r="J186" i="13"/>
  <c r="I186" i="13"/>
  <c r="H186" i="13"/>
  <c r="G186" i="13"/>
  <c r="F186" i="13"/>
  <c r="E186" i="13"/>
  <c r="D186" i="13"/>
  <c r="L185" i="13"/>
  <c r="K185" i="13"/>
  <c r="J185" i="13"/>
  <c r="I185" i="13"/>
  <c r="H185" i="13"/>
  <c r="G185" i="13"/>
  <c r="F185" i="13"/>
  <c r="E185" i="13"/>
  <c r="D185" i="13"/>
  <c r="L184" i="13"/>
  <c r="K184" i="13"/>
  <c r="J184" i="13"/>
  <c r="I184" i="13"/>
  <c r="H184" i="13"/>
  <c r="G184" i="13"/>
  <c r="F184" i="13"/>
  <c r="E184" i="13"/>
  <c r="D184" i="13"/>
  <c r="L182" i="13"/>
  <c r="K182" i="13"/>
  <c r="J182" i="13"/>
  <c r="I182" i="13"/>
  <c r="H182" i="13"/>
  <c r="G182" i="13"/>
  <c r="F182" i="13"/>
  <c r="E182" i="13"/>
  <c r="D182" i="13"/>
  <c r="K181" i="13"/>
  <c r="J181" i="13"/>
  <c r="I181" i="13"/>
  <c r="H181" i="13"/>
  <c r="G181" i="13"/>
  <c r="F181" i="13"/>
  <c r="E181" i="13"/>
  <c r="D181" i="13"/>
  <c r="L180" i="13"/>
  <c r="K180" i="13"/>
  <c r="J180" i="13"/>
  <c r="I180" i="13"/>
  <c r="H180" i="13"/>
  <c r="G180" i="13"/>
  <c r="F180" i="13"/>
  <c r="E180" i="13"/>
  <c r="D180" i="13"/>
  <c r="L179" i="13"/>
  <c r="K179" i="13"/>
  <c r="J179" i="13"/>
  <c r="I179" i="13"/>
  <c r="H179" i="13"/>
  <c r="G179" i="13"/>
  <c r="F179" i="13"/>
  <c r="E179" i="13"/>
  <c r="D179" i="13"/>
  <c r="L173" i="13"/>
  <c r="K173" i="13"/>
  <c r="J173" i="13"/>
  <c r="I173" i="13"/>
  <c r="H173" i="13"/>
  <c r="G173" i="13"/>
  <c r="F173" i="13"/>
  <c r="E173" i="13"/>
  <c r="D173" i="13"/>
  <c r="L172" i="13"/>
  <c r="K172" i="13"/>
  <c r="J172" i="13"/>
  <c r="I172" i="13"/>
  <c r="H172" i="13"/>
  <c r="G172" i="13"/>
  <c r="F172" i="13"/>
  <c r="E172" i="13"/>
  <c r="D172" i="13"/>
  <c r="L171" i="13"/>
  <c r="K171" i="13"/>
  <c r="J171" i="13"/>
  <c r="I171" i="13"/>
  <c r="H171" i="13"/>
  <c r="G171" i="13"/>
  <c r="F171" i="13"/>
  <c r="E171" i="13"/>
  <c r="D171" i="13"/>
  <c r="L170" i="13"/>
  <c r="K170" i="13"/>
  <c r="J170" i="13"/>
  <c r="I170" i="13"/>
  <c r="H170" i="13"/>
  <c r="G170" i="13"/>
  <c r="F170" i="13"/>
  <c r="E170" i="13"/>
  <c r="D170" i="13"/>
  <c r="L168" i="13"/>
  <c r="K168" i="13"/>
  <c r="J168" i="13"/>
  <c r="I168" i="13"/>
  <c r="H168" i="13"/>
  <c r="G168" i="13"/>
  <c r="F168" i="13"/>
  <c r="E168" i="13"/>
  <c r="D168" i="13"/>
  <c r="L167" i="13"/>
  <c r="K167" i="13"/>
  <c r="J167" i="13"/>
  <c r="I167" i="13"/>
  <c r="H167" i="13"/>
  <c r="G167" i="13"/>
  <c r="F167" i="13"/>
  <c r="E167" i="13"/>
  <c r="D167" i="13"/>
  <c r="L166" i="13"/>
  <c r="K166" i="13"/>
  <c r="J166" i="13"/>
  <c r="I166" i="13"/>
  <c r="H166" i="13"/>
  <c r="G166" i="13"/>
  <c r="F166" i="13"/>
  <c r="E166" i="13"/>
  <c r="D166" i="13"/>
  <c r="L165" i="13"/>
  <c r="K165" i="13"/>
  <c r="J165" i="13"/>
  <c r="I165" i="13"/>
  <c r="H165" i="13"/>
  <c r="G165" i="13"/>
  <c r="F165" i="13"/>
  <c r="E165" i="13"/>
  <c r="D165" i="13"/>
  <c r="L159" i="13"/>
  <c r="K159" i="13"/>
  <c r="J159" i="13"/>
  <c r="I159" i="13"/>
  <c r="H159" i="13"/>
  <c r="G159" i="13"/>
  <c r="F159" i="13"/>
  <c r="E159" i="13"/>
  <c r="D159" i="13"/>
  <c r="L158" i="13"/>
  <c r="K158" i="13"/>
  <c r="J158" i="13"/>
  <c r="I158" i="13"/>
  <c r="H158" i="13"/>
  <c r="G158" i="13"/>
  <c r="F158" i="13"/>
  <c r="E158" i="13"/>
  <c r="D158" i="13"/>
  <c r="L157" i="13"/>
  <c r="K157" i="13"/>
  <c r="J157" i="13"/>
  <c r="I157" i="13"/>
  <c r="H157" i="13"/>
  <c r="G157" i="13"/>
  <c r="F157" i="13"/>
  <c r="E157" i="13"/>
  <c r="D157" i="13"/>
  <c r="L156" i="13"/>
  <c r="K156" i="13"/>
  <c r="J156" i="13"/>
  <c r="I156" i="13"/>
  <c r="H156" i="13"/>
  <c r="G156" i="13"/>
  <c r="F156" i="13"/>
  <c r="E156" i="13"/>
  <c r="D156" i="13"/>
  <c r="K154" i="13"/>
  <c r="J154" i="13"/>
  <c r="I154" i="13"/>
  <c r="H154" i="13"/>
  <c r="G154" i="13"/>
  <c r="F154" i="13"/>
  <c r="E154" i="13"/>
  <c r="D154" i="13"/>
  <c r="K153" i="13"/>
  <c r="J153" i="13"/>
  <c r="I153" i="13"/>
  <c r="H153" i="13"/>
  <c r="G153" i="13"/>
  <c r="F153" i="13"/>
  <c r="E153" i="13"/>
  <c r="D153" i="13"/>
  <c r="L152" i="13"/>
  <c r="K152" i="13"/>
  <c r="J152" i="13"/>
  <c r="I152" i="13"/>
  <c r="H152" i="13"/>
  <c r="G152" i="13"/>
  <c r="F152" i="13"/>
  <c r="E152" i="13"/>
  <c r="D152" i="13"/>
  <c r="L151" i="13"/>
  <c r="K151" i="13"/>
  <c r="J151" i="13"/>
  <c r="I151" i="13"/>
  <c r="H151" i="13"/>
  <c r="G151" i="13"/>
  <c r="F151" i="13"/>
  <c r="E151" i="13"/>
  <c r="D151" i="13"/>
  <c r="L145" i="13"/>
  <c r="K145" i="13"/>
  <c r="J145" i="13"/>
  <c r="I145" i="13"/>
  <c r="H145" i="13"/>
  <c r="G145" i="13"/>
  <c r="F145" i="13"/>
  <c r="E145" i="13"/>
  <c r="D145" i="13"/>
  <c r="L144" i="13"/>
  <c r="K144" i="13"/>
  <c r="J144" i="13"/>
  <c r="I144" i="13"/>
  <c r="H144" i="13"/>
  <c r="G144" i="13"/>
  <c r="F144" i="13"/>
  <c r="E144" i="13"/>
  <c r="D144" i="13"/>
  <c r="L143" i="13"/>
  <c r="K143" i="13"/>
  <c r="J143" i="13"/>
  <c r="I143" i="13"/>
  <c r="H143" i="13"/>
  <c r="G143" i="13"/>
  <c r="F143" i="13"/>
  <c r="E143" i="13"/>
  <c r="D143" i="13"/>
  <c r="L142" i="13"/>
  <c r="K142" i="13"/>
  <c r="J142" i="13"/>
  <c r="I142" i="13"/>
  <c r="H142" i="13"/>
  <c r="G142" i="13"/>
  <c r="F142" i="13"/>
  <c r="E142" i="13"/>
  <c r="D142" i="13"/>
  <c r="K140" i="13"/>
  <c r="J140" i="13"/>
  <c r="I140" i="13"/>
  <c r="H140" i="13"/>
  <c r="G140" i="13"/>
  <c r="F140" i="13"/>
  <c r="E140" i="13"/>
  <c r="D140" i="13"/>
  <c r="K139" i="13"/>
  <c r="J139" i="13"/>
  <c r="I139" i="13"/>
  <c r="H139" i="13"/>
  <c r="G139" i="13"/>
  <c r="F139" i="13"/>
  <c r="E139" i="13"/>
  <c r="D139" i="13"/>
  <c r="K138" i="13"/>
  <c r="J138" i="13"/>
  <c r="I138" i="13"/>
  <c r="H138" i="13"/>
  <c r="G138" i="13"/>
  <c r="F138" i="13"/>
  <c r="E138" i="13"/>
  <c r="D138" i="13"/>
  <c r="L137" i="13"/>
  <c r="K137" i="13"/>
  <c r="J137" i="13"/>
  <c r="I137" i="13"/>
  <c r="H137" i="13"/>
  <c r="G137" i="13"/>
  <c r="F137" i="13"/>
  <c r="E137" i="13"/>
  <c r="D137" i="13"/>
  <c r="L131" i="13"/>
  <c r="K131" i="13"/>
  <c r="J131" i="13"/>
  <c r="I131" i="13"/>
  <c r="H131" i="13"/>
  <c r="G131" i="13"/>
  <c r="F131" i="13"/>
  <c r="E131" i="13"/>
  <c r="D131" i="13"/>
  <c r="L130" i="13"/>
  <c r="K130" i="13"/>
  <c r="J130" i="13"/>
  <c r="I130" i="13"/>
  <c r="H130" i="13"/>
  <c r="G130" i="13"/>
  <c r="F130" i="13"/>
  <c r="E130" i="13"/>
  <c r="D130" i="13"/>
  <c r="L129" i="13"/>
  <c r="K129" i="13"/>
  <c r="J129" i="13"/>
  <c r="I129" i="13"/>
  <c r="H129" i="13"/>
  <c r="G129" i="13"/>
  <c r="F129" i="13"/>
  <c r="E129" i="13"/>
  <c r="D129" i="13"/>
  <c r="L128" i="13"/>
  <c r="K128" i="13"/>
  <c r="J128" i="13"/>
  <c r="I128" i="13"/>
  <c r="H128" i="13"/>
  <c r="G128" i="13"/>
  <c r="F128" i="13"/>
  <c r="E128" i="13"/>
  <c r="D128" i="13"/>
  <c r="L126" i="13"/>
  <c r="K126" i="13"/>
  <c r="J126" i="13"/>
  <c r="I126" i="13"/>
  <c r="H126" i="13"/>
  <c r="G126" i="13"/>
  <c r="F126" i="13"/>
  <c r="E126" i="13"/>
  <c r="D126" i="13"/>
  <c r="L125" i="13"/>
  <c r="K125" i="13"/>
  <c r="J125" i="13"/>
  <c r="I125" i="13"/>
  <c r="H125" i="13"/>
  <c r="G125" i="13"/>
  <c r="F125" i="13"/>
  <c r="E125" i="13"/>
  <c r="D125" i="13"/>
  <c r="L124" i="13"/>
  <c r="K124" i="13"/>
  <c r="J124" i="13"/>
  <c r="I124" i="13"/>
  <c r="H124" i="13"/>
  <c r="G124" i="13"/>
  <c r="F124" i="13"/>
  <c r="E124" i="13"/>
  <c r="D124" i="13"/>
  <c r="L123" i="13"/>
  <c r="K123" i="13"/>
  <c r="J123" i="13"/>
  <c r="I123" i="13"/>
  <c r="H123" i="13"/>
  <c r="G123" i="13"/>
  <c r="F123" i="13"/>
  <c r="E123" i="13"/>
  <c r="D123" i="13"/>
  <c r="L117" i="13"/>
  <c r="K117" i="13"/>
  <c r="J117" i="13"/>
  <c r="I117" i="13"/>
  <c r="H117" i="13"/>
  <c r="G117" i="13"/>
  <c r="F117" i="13"/>
  <c r="E117" i="13"/>
  <c r="D117" i="13"/>
  <c r="L116" i="13"/>
  <c r="K116" i="13"/>
  <c r="J116" i="13"/>
  <c r="I116" i="13"/>
  <c r="H116" i="13"/>
  <c r="G116" i="13"/>
  <c r="F116" i="13"/>
  <c r="E116" i="13"/>
  <c r="D116" i="13"/>
  <c r="L115" i="13"/>
  <c r="K115" i="13"/>
  <c r="J115" i="13"/>
  <c r="I115" i="13"/>
  <c r="H115" i="13"/>
  <c r="G115" i="13"/>
  <c r="F115" i="13"/>
  <c r="E115" i="13"/>
  <c r="D115" i="13"/>
  <c r="L114" i="13"/>
  <c r="K114" i="13"/>
  <c r="J114" i="13"/>
  <c r="I114" i="13"/>
  <c r="H114" i="13"/>
  <c r="G114" i="13"/>
  <c r="F114" i="13"/>
  <c r="E114" i="13"/>
  <c r="D114" i="13"/>
  <c r="L112" i="13"/>
  <c r="K112" i="13"/>
  <c r="J112" i="13"/>
  <c r="I112" i="13"/>
  <c r="H112" i="13"/>
  <c r="G112" i="13"/>
  <c r="F112" i="13"/>
  <c r="E112" i="13"/>
  <c r="D112" i="13"/>
  <c r="L111" i="13"/>
  <c r="K111" i="13"/>
  <c r="J111" i="13"/>
  <c r="I111" i="13"/>
  <c r="H111" i="13"/>
  <c r="G111" i="13"/>
  <c r="F111" i="13"/>
  <c r="E111" i="13"/>
  <c r="D111" i="13"/>
  <c r="L110" i="13"/>
  <c r="K110" i="13"/>
  <c r="J110" i="13"/>
  <c r="I110" i="13"/>
  <c r="H110" i="13"/>
  <c r="G110" i="13"/>
  <c r="F110" i="13"/>
  <c r="E110" i="13"/>
  <c r="D110" i="13"/>
  <c r="L109" i="13"/>
  <c r="K109" i="13"/>
  <c r="J109" i="13"/>
  <c r="I109" i="13"/>
  <c r="H109" i="13"/>
  <c r="G109" i="13"/>
  <c r="F109" i="13"/>
  <c r="E109" i="13"/>
  <c r="D109" i="13"/>
  <c r="L103" i="13"/>
  <c r="K103" i="13"/>
  <c r="J103" i="13"/>
  <c r="I103" i="13"/>
  <c r="H103" i="13"/>
  <c r="G103" i="13"/>
  <c r="F103" i="13"/>
  <c r="E103" i="13"/>
  <c r="D103" i="13"/>
  <c r="L102" i="13"/>
  <c r="K102" i="13"/>
  <c r="J102" i="13"/>
  <c r="I102" i="13"/>
  <c r="H102" i="13"/>
  <c r="G102" i="13"/>
  <c r="F102" i="13"/>
  <c r="E102" i="13"/>
  <c r="D102" i="13"/>
  <c r="L101" i="13"/>
  <c r="K101" i="13"/>
  <c r="J101" i="13"/>
  <c r="I101" i="13"/>
  <c r="H101" i="13"/>
  <c r="G101" i="13"/>
  <c r="F101" i="13"/>
  <c r="E101" i="13"/>
  <c r="D101" i="13"/>
  <c r="L100" i="13"/>
  <c r="K100" i="13"/>
  <c r="J100" i="13"/>
  <c r="I100" i="13"/>
  <c r="H100" i="13"/>
  <c r="G100" i="13"/>
  <c r="F100" i="13"/>
  <c r="E100" i="13"/>
  <c r="D100" i="13"/>
  <c r="I98" i="13"/>
  <c r="H98" i="13"/>
  <c r="G98" i="13"/>
  <c r="F98" i="13"/>
  <c r="E98" i="13"/>
  <c r="D98" i="13"/>
  <c r="I97" i="13"/>
  <c r="H97" i="13"/>
  <c r="G97" i="13"/>
  <c r="F97" i="13"/>
  <c r="E97" i="13"/>
  <c r="D97" i="13"/>
  <c r="I96" i="13"/>
  <c r="H96" i="13"/>
  <c r="G96" i="13"/>
  <c r="F96" i="13"/>
  <c r="E96" i="13"/>
  <c r="D96" i="13"/>
  <c r="I95" i="13"/>
  <c r="H95" i="13"/>
  <c r="G95" i="13"/>
  <c r="F95" i="13"/>
  <c r="E95" i="13"/>
  <c r="D95" i="13"/>
  <c r="L89" i="13"/>
  <c r="K89" i="13"/>
  <c r="J89" i="13"/>
  <c r="I89" i="13"/>
  <c r="H89" i="13"/>
  <c r="G89" i="13"/>
  <c r="F89" i="13"/>
  <c r="E89" i="13"/>
  <c r="D89" i="13"/>
  <c r="L88" i="13"/>
  <c r="K88" i="13"/>
  <c r="J88" i="13"/>
  <c r="I88" i="13"/>
  <c r="H88" i="13"/>
  <c r="G88" i="13"/>
  <c r="F88" i="13"/>
  <c r="E88" i="13"/>
  <c r="D88" i="13"/>
  <c r="L87" i="13"/>
  <c r="K87" i="13"/>
  <c r="J87" i="13"/>
  <c r="I87" i="13"/>
  <c r="H87" i="13"/>
  <c r="G87" i="13"/>
  <c r="F87" i="13"/>
  <c r="E87" i="13"/>
  <c r="D87" i="13"/>
  <c r="L86" i="13"/>
  <c r="K86" i="13"/>
  <c r="J86" i="13"/>
  <c r="I86" i="13"/>
  <c r="H86" i="13"/>
  <c r="G86" i="13"/>
  <c r="F86" i="13"/>
  <c r="E86" i="13"/>
  <c r="D86" i="13"/>
  <c r="L84" i="13"/>
  <c r="K84" i="13"/>
  <c r="J84" i="13"/>
  <c r="I84" i="13"/>
  <c r="H84" i="13"/>
  <c r="G84" i="13"/>
  <c r="F84" i="13"/>
  <c r="E84" i="13"/>
  <c r="D84" i="13"/>
  <c r="L83" i="13"/>
  <c r="K83" i="13"/>
  <c r="J83" i="13"/>
  <c r="I83" i="13"/>
  <c r="H83" i="13"/>
  <c r="G83" i="13"/>
  <c r="F83" i="13"/>
  <c r="E83" i="13"/>
  <c r="D83" i="13"/>
  <c r="L82" i="13"/>
  <c r="K82" i="13"/>
  <c r="J82" i="13"/>
  <c r="I82" i="13"/>
  <c r="H82" i="13"/>
  <c r="G82" i="13"/>
  <c r="F82" i="13"/>
  <c r="E82" i="13"/>
  <c r="D82" i="13"/>
  <c r="L81" i="13"/>
  <c r="K81" i="13"/>
  <c r="J81" i="13"/>
  <c r="I81" i="13"/>
  <c r="H81" i="13"/>
  <c r="G81" i="13"/>
  <c r="F81" i="13"/>
  <c r="E81" i="13"/>
  <c r="D81" i="13"/>
  <c r="L75" i="13"/>
  <c r="K75" i="13"/>
  <c r="J75" i="13"/>
  <c r="I75" i="13"/>
  <c r="H75" i="13"/>
  <c r="G75" i="13"/>
  <c r="F75" i="13"/>
  <c r="E75" i="13"/>
  <c r="D75" i="13"/>
  <c r="L74" i="13"/>
  <c r="K74" i="13"/>
  <c r="J74" i="13"/>
  <c r="I74" i="13"/>
  <c r="H74" i="13"/>
  <c r="G74" i="13"/>
  <c r="F74" i="13"/>
  <c r="E74" i="13"/>
  <c r="D74" i="13"/>
  <c r="L73" i="13"/>
  <c r="K73" i="13"/>
  <c r="J73" i="13"/>
  <c r="I73" i="13"/>
  <c r="H73" i="13"/>
  <c r="G73" i="13"/>
  <c r="F73" i="13"/>
  <c r="E73" i="13"/>
  <c r="D73" i="13"/>
  <c r="L72" i="13"/>
  <c r="K72" i="13"/>
  <c r="J72" i="13"/>
  <c r="I72" i="13"/>
  <c r="H72" i="13"/>
  <c r="G72" i="13"/>
  <c r="F72" i="13"/>
  <c r="E72" i="13"/>
  <c r="D72" i="13"/>
  <c r="L61" i="13"/>
  <c r="K61" i="13"/>
  <c r="J61" i="13"/>
  <c r="I61" i="13"/>
  <c r="H61" i="13"/>
  <c r="G61" i="13"/>
  <c r="F61" i="13"/>
  <c r="E61" i="13"/>
  <c r="D61" i="13"/>
  <c r="L60" i="13"/>
  <c r="K60" i="13"/>
  <c r="J60" i="13"/>
  <c r="I60" i="13"/>
  <c r="H60" i="13"/>
  <c r="G60" i="13"/>
  <c r="F60" i="13"/>
  <c r="E60" i="13"/>
  <c r="D60" i="13"/>
  <c r="L59" i="13"/>
  <c r="K59" i="13"/>
  <c r="J59" i="13"/>
  <c r="I59" i="13"/>
  <c r="H59" i="13"/>
  <c r="G59" i="13"/>
  <c r="F59" i="13"/>
  <c r="E59" i="13"/>
  <c r="D59" i="13"/>
  <c r="L58" i="13"/>
  <c r="K58" i="13"/>
  <c r="J58" i="13"/>
  <c r="I58" i="13"/>
  <c r="H58" i="13"/>
  <c r="G58" i="13"/>
  <c r="F58" i="13"/>
  <c r="E58" i="13"/>
  <c r="D58" i="13"/>
  <c r="L56" i="13"/>
  <c r="K56" i="13"/>
  <c r="J56" i="13"/>
  <c r="I56" i="13"/>
  <c r="H56" i="13"/>
  <c r="G56" i="13"/>
  <c r="F56" i="13"/>
  <c r="E56" i="13"/>
  <c r="D56" i="13"/>
  <c r="L55" i="13"/>
  <c r="K55" i="13"/>
  <c r="J55" i="13"/>
  <c r="I55" i="13"/>
  <c r="H55" i="13"/>
  <c r="G55" i="13"/>
  <c r="F55" i="13"/>
  <c r="E55" i="13"/>
  <c r="D55" i="13"/>
  <c r="L54" i="13"/>
  <c r="K54" i="13"/>
  <c r="J54" i="13"/>
  <c r="I54" i="13"/>
  <c r="H54" i="13"/>
  <c r="G54" i="13"/>
  <c r="F54" i="13"/>
  <c r="E54" i="13"/>
  <c r="D54" i="13"/>
  <c r="L53" i="13"/>
  <c r="K53" i="13"/>
  <c r="J53" i="13"/>
  <c r="I53" i="13"/>
  <c r="H53" i="13"/>
  <c r="G53" i="13"/>
  <c r="F53" i="13"/>
  <c r="E53" i="13"/>
  <c r="D53" i="13"/>
  <c r="L47" i="13"/>
  <c r="K47" i="13"/>
  <c r="J47" i="13"/>
  <c r="I47" i="13"/>
  <c r="H47" i="13"/>
  <c r="G47" i="13"/>
  <c r="F47" i="13"/>
  <c r="E47" i="13"/>
  <c r="D47" i="13"/>
  <c r="L46" i="13"/>
  <c r="K46" i="13"/>
  <c r="J46" i="13"/>
  <c r="I46" i="13"/>
  <c r="H46" i="13"/>
  <c r="G46" i="13"/>
  <c r="F46" i="13"/>
  <c r="E46" i="13"/>
  <c r="D46" i="13"/>
  <c r="L45" i="13"/>
  <c r="K45" i="13"/>
  <c r="J45" i="13"/>
  <c r="I45" i="13"/>
  <c r="H45" i="13"/>
  <c r="G45" i="13"/>
  <c r="F45" i="13"/>
  <c r="E45" i="13"/>
  <c r="D45" i="13"/>
  <c r="L44" i="13"/>
  <c r="K44" i="13"/>
  <c r="J44" i="13"/>
  <c r="I44" i="13"/>
  <c r="H44" i="13"/>
  <c r="G44" i="13"/>
  <c r="F44" i="13"/>
  <c r="E44" i="13"/>
  <c r="D44" i="13"/>
  <c r="L42" i="13"/>
  <c r="K42" i="13"/>
  <c r="J42" i="13"/>
  <c r="I42" i="13"/>
  <c r="H42" i="13"/>
  <c r="G42" i="13"/>
  <c r="F42" i="13"/>
  <c r="E42" i="13"/>
  <c r="D42" i="13"/>
  <c r="L41" i="13"/>
  <c r="K41" i="13"/>
  <c r="J41" i="13"/>
  <c r="I41" i="13"/>
  <c r="H41" i="13"/>
  <c r="G41" i="13"/>
  <c r="F41" i="13"/>
  <c r="E41" i="13"/>
  <c r="D41" i="13"/>
  <c r="L40" i="13"/>
  <c r="K40" i="13"/>
  <c r="J40" i="13"/>
  <c r="I40" i="13"/>
  <c r="H40" i="13"/>
  <c r="G40" i="13"/>
  <c r="F40" i="13"/>
  <c r="E40" i="13"/>
  <c r="D40" i="13"/>
  <c r="L39" i="13"/>
  <c r="K39" i="13"/>
  <c r="J39" i="13"/>
  <c r="I39" i="13"/>
  <c r="H39" i="13"/>
  <c r="G39" i="13"/>
  <c r="F39" i="13"/>
  <c r="E39" i="13"/>
  <c r="D39" i="13"/>
  <c r="L33" i="13"/>
  <c r="K33" i="13"/>
  <c r="J33" i="13"/>
  <c r="I33" i="13"/>
  <c r="H33" i="13"/>
  <c r="G33" i="13"/>
  <c r="F33" i="13"/>
  <c r="E33" i="13"/>
  <c r="D33" i="13"/>
  <c r="L32" i="13"/>
  <c r="K32" i="13"/>
  <c r="J32" i="13"/>
  <c r="I32" i="13"/>
  <c r="H32" i="13"/>
  <c r="G32" i="13"/>
  <c r="F32" i="13"/>
  <c r="E32" i="13"/>
  <c r="D32" i="13"/>
  <c r="L31" i="13"/>
  <c r="K31" i="13"/>
  <c r="J31" i="13"/>
  <c r="I31" i="13"/>
  <c r="H31" i="13"/>
  <c r="G31" i="13"/>
  <c r="F31" i="13"/>
  <c r="E31" i="13"/>
  <c r="D31" i="13"/>
  <c r="L30" i="13"/>
  <c r="K30" i="13"/>
  <c r="J30" i="13"/>
  <c r="I30" i="13"/>
  <c r="H30" i="13"/>
  <c r="G30" i="13"/>
  <c r="F30" i="13"/>
  <c r="E30" i="13"/>
  <c r="D30" i="13"/>
  <c r="L28" i="13"/>
  <c r="K28" i="13"/>
  <c r="J28" i="13"/>
  <c r="I28" i="13"/>
  <c r="H28" i="13"/>
  <c r="G28" i="13"/>
  <c r="F28" i="13"/>
  <c r="E28" i="13"/>
  <c r="D28" i="13"/>
  <c r="L27" i="13"/>
  <c r="K27" i="13"/>
  <c r="J27" i="13"/>
  <c r="I27" i="13"/>
  <c r="H27" i="13"/>
  <c r="G27" i="13"/>
  <c r="F27" i="13"/>
  <c r="E27" i="13"/>
  <c r="D27" i="13"/>
  <c r="L26" i="13"/>
  <c r="K26" i="13"/>
  <c r="J26" i="13"/>
  <c r="I26" i="13"/>
  <c r="H26" i="13"/>
  <c r="G26" i="13"/>
  <c r="F26" i="13"/>
  <c r="E26" i="13"/>
  <c r="D26" i="13"/>
  <c r="L25" i="13"/>
  <c r="K25" i="13"/>
  <c r="J25" i="13"/>
  <c r="I25" i="13"/>
  <c r="H25" i="13"/>
  <c r="G25" i="13"/>
  <c r="F25" i="13"/>
  <c r="E25" i="13"/>
  <c r="D25" i="13"/>
  <c r="I227" i="13" l="1"/>
  <c r="I228" i="13"/>
  <c r="I226" i="13"/>
  <c r="J220" i="13"/>
  <c r="I248" i="13"/>
  <c r="I256" i="13"/>
  <c r="I255" i="13"/>
  <c r="I254" i="13"/>
  <c r="I257" i="13"/>
  <c r="I262" i="13"/>
  <c r="I268" i="13"/>
  <c r="I270" i="13"/>
  <c r="I271" i="13"/>
  <c r="I269" i="13"/>
  <c r="I229" i="13"/>
  <c r="I214" i="13"/>
  <c r="I215" i="13"/>
  <c r="I212" i="13"/>
  <c r="I213" i="13"/>
  <c r="J206" i="13"/>
  <c r="J234" i="13"/>
  <c r="I241" i="13"/>
  <c r="I243" i="13"/>
  <c r="I242" i="13"/>
  <c r="I240" i="13"/>
  <c r="J226" i="13" l="1"/>
  <c r="J227" i="13"/>
  <c r="K220" i="13"/>
  <c r="J228" i="13"/>
  <c r="J262" i="13"/>
  <c r="J270" i="13"/>
  <c r="J271" i="13"/>
  <c r="J268" i="13"/>
  <c r="J269" i="13"/>
  <c r="J248" i="13"/>
  <c r="J257" i="13"/>
  <c r="J256" i="13"/>
  <c r="J254" i="13"/>
  <c r="J255" i="13"/>
  <c r="J229" i="13"/>
  <c r="J214" i="13"/>
  <c r="J212" i="13"/>
  <c r="J213" i="13"/>
  <c r="K206" i="13"/>
  <c r="J215" i="13"/>
  <c r="K234" i="13"/>
  <c r="J240" i="13"/>
  <c r="J242" i="13"/>
  <c r="J243" i="13"/>
  <c r="J241" i="13"/>
  <c r="K227" i="13" l="1"/>
  <c r="K229" i="13"/>
  <c r="L220" i="13"/>
  <c r="K228" i="13"/>
  <c r="K226" i="13"/>
  <c r="K262" i="13"/>
  <c r="K271" i="13"/>
  <c r="K269" i="13"/>
  <c r="K268" i="13"/>
  <c r="K270" i="13"/>
  <c r="K248" i="13"/>
  <c r="K257" i="13"/>
  <c r="K255" i="13"/>
  <c r="K256" i="13"/>
  <c r="K254" i="13"/>
  <c r="L206" i="13"/>
  <c r="K213" i="13"/>
  <c r="K214" i="13"/>
  <c r="K212" i="13"/>
  <c r="K215" i="13"/>
  <c r="L234" i="13"/>
  <c r="K243" i="13"/>
  <c r="K241" i="13"/>
  <c r="K242" i="13"/>
  <c r="K240" i="13"/>
  <c r="L228" i="13"/>
  <c r="L227" i="13"/>
  <c r="L226" i="13" l="1"/>
  <c r="L229" i="13"/>
  <c r="L248" i="13"/>
  <c r="L255" i="13"/>
  <c r="L257" i="13"/>
  <c r="L254" i="13"/>
  <c r="L256" i="13"/>
  <c r="L262" i="13"/>
  <c r="L268" i="13"/>
  <c r="L271" i="13"/>
  <c r="L270" i="13"/>
  <c r="L269" i="13"/>
  <c r="L212" i="13"/>
  <c r="L214" i="13"/>
  <c r="L215" i="13"/>
  <c r="L213" i="13"/>
  <c r="L240" i="13"/>
  <c r="L243" i="13"/>
  <c r="L242" i="13"/>
  <c r="L241" i="13"/>
  <c r="F67" i="13" l="1"/>
  <c r="G67" i="13"/>
  <c r="H67" i="13"/>
  <c r="I69" i="13"/>
  <c r="I67" i="13"/>
  <c r="J67" i="13"/>
  <c r="K69" i="13"/>
  <c r="K67" i="13"/>
  <c r="L70" i="13"/>
  <c r="L67" i="13"/>
  <c r="E67" i="13"/>
  <c r="D67" i="13" l="1"/>
  <c r="H68" i="13"/>
  <c r="H70" i="13"/>
  <c r="H69" i="13"/>
  <c r="E70" i="13"/>
  <c r="E69" i="13"/>
  <c r="E68" i="13"/>
  <c r="G69" i="13"/>
  <c r="G70" i="13"/>
  <c r="G68" i="13"/>
  <c r="J70" i="13"/>
  <c r="J68" i="13"/>
  <c r="J69" i="13"/>
  <c r="F70" i="13"/>
  <c r="F68" i="13"/>
  <c r="F69" i="13"/>
  <c r="D70" i="13"/>
  <c r="K68" i="13"/>
  <c r="I70" i="13"/>
  <c r="I68" i="13"/>
  <c r="K70" i="13"/>
  <c r="L69" i="13"/>
  <c r="D68" i="13"/>
  <c r="L68" i="13"/>
  <c r="D69" i="13"/>
  <c r="L96" i="13"/>
  <c r="L97" i="13"/>
  <c r="L98" i="13"/>
  <c r="L95" i="13"/>
  <c r="J98" i="13"/>
  <c r="K95" i="13" l="1"/>
  <c r="K96" i="13"/>
  <c r="K97" i="13"/>
  <c r="J97" i="13"/>
  <c r="J96" i="13"/>
  <c r="J95" i="13"/>
  <c r="K98" i="13"/>
</calcChain>
</file>

<file path=xl/sharedStrings.xml><?xml version="1.0" encoding="utf-8"?>
<sst xmlns="http://schemas.openxmlformats.org/spreadsheetml/2006/main" count="544" uniqueCount="45">
  <si>
    <r>
      <t xml:space="preserve">TARIFA   </t>
    </r>
    <r>
      <rPr>
        <b/>
        <sz val="22"/>
        <rFont val="Lucida Handwriting"/>
        <family val="4"/>
      </rPr>
      <t>"INDIANÁPOLIS "</t>
    </r>
    <r>
      <rPr>
        <b/>
        <sz val="22"/>
        <color indexed="8"/>
        <rFont val="Arial"/>
        <family val="2"/>
      </rPr>
      <t xml:space="preserve"> </t>
    </r>
    <r>
      <rPr>
        <b/>
        <sz val="22"/>
        <color indexed="9"/>
        <rFont val="Arial"/>
        <family val="2"/>
      </rPr>
      <t xml:space="preserve">  2024   </t>
    </r>
  </si>
  <si>
    <t>GASTOS DE APERTURA</t>
  </si>
  <si>
    <t>Operaciones con importe a financiar hasta 6.000€ gastos mínimos de 180€.</t>
  </si>
  <si>
    <t xml:space="preserve">TABLA DE COMISIONES </t>
  </si>
  <si>
    <t>PLAZO</t>
  </si>
  <si>
    <t>24-48</t>
  </si>
  <si>
    <t>49-60</t>
  </si>
  <si>
    <t>61-120</t>
  </si>
  <si>
    <t>Doble Vida</t>
  </si>
  <si>
    <t>Campaña</t>
  </si>
  <si>
    <t>T.I.N.</t>
  </si>
  <si>
    <t>C.T. Vida Plus</t>
  </si>
  <si>
    <t>Baremo</t>
  </si>
  <si>
    <t>C.T. Vida Plus + gap</t>
  </si>
  <si>
    <t>C.T. gap</t>
  </si>
  <si>
    <t>Ficres</t>
  </si>
  <si>
    <t>C.T. Sin Seguro</t>
  </si>
  <si>
    <t>PLANES PROTECCIÓN</t>
  </si>
  <si>
    <t>1. Vida Plus</t>
  </si>
  <si>
    <t>0. Vida Plus + gap</t>
  </si>
  <si>
    <r>
      <t xml:space="preserve">A. </t>
    </r>
    <r>
      <rPr>
        <sz val="12"/>
        <color theme="0"/>
        <rFont val="Arial"/>
        <family val="2"/>
      </rPr>
      <t>gap</t>
    </r>
  </si>
  <si>
    <r>
      <t>4.</t>
    </r>
    <r>
      <rPr>
        <sz val="12"/>
        <color theme="0"/>
        <rFont val="Arial"/>
        <family val="2"/>
      </rPr>
      <t xml:space="preserve"> Sin Protección</t>
    </r>
  </si>
  <si>
    <r>
      <t xml:space="preserve">A. </t>
    </r>
    <r>
      <rPr>
        <sz val="12"/>
        <rFont val="Arial"/>
        <family val="2"/>
      </rPr>
      <t>gap</t>
    </r>
  </si>
  <si>
    <r>
      <t>4.</t>
    </r>
    <r>
      <rPr>
        <sz val="12"/>
        <rFont val="Arial"/>
        <family val="2"/>
      </rPr>
      <t xml:space="preserve"> Sin Protección</t>
    </r>
  </si>
  <si>
    <t>La antigüedad del vehículo más el plazo de financiación no podrá superar en ningún caso los 156 meses</t>
  </si>
  <si>
    <t>En operaciones de más 5.000€, la antigüedad del vehículo más el plazo de financiación no podrá superar en ningún caso los 180 meses.</t>
  </si>
  <si>
    <t>VIGENCIA</t>
  </si>
  <si>
    <t>RAPPEL</t>
  </si>
  <si>
    <t>APLICACIÓN</t>
  </si>
  <si>
    <t>Vehículos hasta 84 meses de antigüedad</t>
  </si>
  <si>
    <t>hasta 31/03/2024</t>
  </si>
  <si>
    <t>Computa y DEVENGA</t>
  </si>
  <si>
    <t xml:space="preserve">NACIONAL </t>
  </si>
  <si>
    <t xml:space="preserve">"Estimado Vendedor / Sr. Financiación: Le recuerdo la obligación de entregar el INE a sus cilentes antes de contratar la operación. Asimismo, deberá facilitar al consumidor explicaciones adecuadas de forma individualizada para que pueda evaluar si el contrato propuesto se ajusta a sus  intereses, a sus necesidades y a su situación financiera. Esta información debe comprender las características de los productos propuestos (comisiones, intereses, seguro voluntario, etc …); los efectos que puede tener sobre el consumidor, incluídas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</si>
  <si>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GASTOS DE APERTURA 3,95%</t>
  </si>
  <si>
    <t>Importe NO VÁLIDO</t>
  </si>
  <si>
    <t xml:space="preserve"> </t>
  </si>
  <si>
    <t xml:space="preserve">IMPORTE A FINANCIAR: </t>
  </si>
  <si>
    <t>*Para importes superiores a 6.000€</t>
  </si>
  <si>
    <t>C.T. Vida</t>
  </si>
  <si>
    <t>C.T. Vida + Gap</t>
  </si>
  <si>
    <t>C.T. Gap</t>
  </si>
  <si>
    <r>
      <t>1.</t>
    </r>
    <r>
      <rPr>
        <sz val="12"/>
        <rFont val="Arial"/>
        <family val="2"/>
      </rPr>
      <t xml:space="preserve"> Vida</t>
    </r>
  </si>
  <si>
    <r>
      <t xml:space="preserve">0. </t>
    </r>
    <r>
      <rPr>
        <sz val="12"/>
        <rFont val="Arial"/>
        <family val="2"/>
      </rPr>
      <t>Vida + Gap</t>
    </r>
  </si>
  <si>
    <r>
      <t>A</t>
    </r>
    <r>
      <rPr>
        <sz val="12"/>
        <rFont val="Arial"/>
        <family val="2"/>
      </rPr>
      <t>. Gap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</si>
</sst>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0000_ ;[Red]\-#,##0.000000\ "/>
    <numFmt numFmtId="165" formatCode="#,##0.00_ ;[Red]\-#,##0.00\ "/>
  </numFmts>
  <fonts count="29" x14ac:knownFonts="1">
    <font>
      <sz val="10"/>
      <name val="Tahoma"/>
      <family val="2"/>
    </font>
    <font>
      <sz val="10"/>
      <name val="Arial"/>
      <family val="2"/>
    </font>
    <font>
      <sz val="8"/>
      <name val="Century Gothic"/>
      <family val="2"/>
    </font>
    <font>
      <sz val="8"/>
      <name val="Arial"/>
      <family val="2"/>
    </font>
    <font>
      <sz val="10"/>
      <name val="Tahoma"/>
      <family val="2"/>
    </font>
    <font>
      <b/>
      <sz val="12"/>
      <name val="Arial"/>
      <family val="2"/>
    </font>
    <font>
      <b/>
      <sz val="10"/>
      <name val="Arial"/>
      <family val="2"/>
    </font>
    <font>
      <b/>
      <sz val="10"/>
      <name val="Tahoma"/>
      <family val="2"/>
    </font>
    <font>
      <b/>
      <i/>
      <sz val="10"/>
      <name val="Arial"/>
      <family val="2"/>
    </font>
    <font>
      <b/>
      <i/>
      <sz val="8"/>
      <name val="Arial"/>
      <family val="2"/>
    </font>
    <font>
      <sz val="9"/>
      <name val="Arial"/>
      <family val="2"/>
    </font>
    <font>
      <b/>
      <sz val="22"/>
      <color indexed="10"/>
      <name val="Arial"/>
      <family val="2"/>
    </font>
    <font>
      <b/>
      <sz val="12"/>
      <color theme="0"/>
      <name val="Arial"/>
      <family val="2"/>
    </font>
    <font>
      <sz val="12"/>
      <name val="Arial"/>
      <family val="2"/>
    </font>
    <font>
      <b/>
      <sz val="12"/>
      <color indexed="9"/>
      <name val="Arial"/>
      <family val="2"/>
    </font>
    <font>
      <b/>
      <sz val="11"/>
      <name val="Arial"/>
      <family val="2"/>
    </font>
    <font>
      <b/>
      <sz val="9"/>
      <color theme="0"/>
      <name val="Arial"/>
      <family val="2"/>
    </font>
    <font>
      <b/>
      <sz val="12"/>
      <name val="Lucida Handwriting"/>
      <family val="4"/>
    </font>
    <font>
      <sz val="8"/>
      <color theme="0"/>
      <name val="Arial"/>
      <family val="2"/>
    </font>
    <font>
      <b/>
      <sz val="22"/>
      <name val="Lucida Handwriting"/>
      <family val="4"/>
    </font>
    <font>
      <b/>
      <sz val="22"/>
      <color indexed="8"/>
      <name val="Arial"/>
      <family val="2"/>
    </font>
    <font>
      <b/>
      <sz val="22"/>
      <color indexed="9"/>
      <name val="Arial"/>
      <family val="2"/>
    </font>
    <font>
      <b/>
      <sz val="8"/>
      <color rgb="FFFF0000"/>
      <name val="Arial"/>
      <family val="2"/>
    </font>
    <font>
      <b/>
      <sz val="22"/>
      <name val="Arial"/>
      <family val="2"/>
    </font>
    <font>
      <sz val="10"/>
      <color theme="0"/>
      <name val="Tahoma"/>
      <family val="2"/>
    </font>
    <font>
      <sz val="8"/>
      <color rgb="FFFF0000"/>
      <name val="Arial"/>
      <family val="2"/>
    </font>
    <font>
      <sz val="10"/>
      <color theme="0"/>
      <name val="Arial"/>
      <family val="2"/>
    </font>
    <font>
      <sz val="8"/>
      <color theme="0"/>
      <name val="Century Gothic"/>
      <family val="2"/>
    </font>
    <font>
      <sz val="12"/>
      <color theme="0"/>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thin">
        <color indexed="23"/>
      </left>
      <right style="medium">
        <color indexed="23"/>
      </right>
      <top/>
      <bottom/>
      <diagonal/>
    </border>
    <border>
      <left style="medium">
        <color indexed="23"/>
      </left>
      <right/>
      <top/>
      <bottom/>
      <diagonal/>
    </border>
    <border>
      <left/>
      <right style="thin">
        <color indexed="23"/>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23"/>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diagonal/>
    </border>
    <border>
      <left/>
      <right/>
      <top style="thin">
        <color indexed="64"/>
      </top>
      <bottom style="thin">
        <color indexed="64"/>
      </bottom>
      <diagonal/>
    </border>
    <border>
      <left style="thin">
        <color indexed="23"/>
      </left>
      <right style="medium">
        <color indexed="23"/>
      </right>
      <top style="hair">
        <color indexed="64"/>
      </top>
      <bottom/>
      <diagonal/>
    </border>
    <border>
      <left/>
      <right style="thin">
        <color indexed="23"/>
      </right>
      <top style="hair">
        <color indexed="64"/>
      </top>
      <bottom/>
      <diagonal/>
    </border>
    <border>
      <left style="thin">
        <color indexed="23"/>
      </left>
      <right/>
      <top style="hair">
        <color indexed="64"/>
      </top>
      <bottom/>
      <diagonal/>
    </border>
    <border>
      <left style="thin">
        <color indexed="64"/>
      </left>
      <right style="thin">
        <color indexed="23"/>
      </right>
      <top style="hair">
        <color indexed="64"/>
      </top>
      <bottom style="hair">
        <color indexed="23"/>
      </bottom>
      <diagonal/>
    </border>
    <border>
      <left style="thin">
        <color indexed="23"/>
      </left>
      <right style="thin">
        <color indexed="23"/>
      </right>
      <top style="hair">
        <color indexed="64"/>
      </top>
      <bottom style="hair">
        <color indexed="23"/>
      </bottom>
      <diagonal/>
    </border>
    <border>
      <left style="thin">
        <color indexed="23"/>
      </left>
      <right style="medium">
        <color indexed="23"/>
      </right>
      <top style="hair">
        <color indexed="64"/>
      </top>
      <bottom style="hair">
        <color indexed="23"/>
      </bottom>
      <diagonal/>
    </border>
    <border>
      <left/>
      <right style="thin">
        <color indexed="23"/>
      </right>
      <top style="hair">
        <color indexed="64"/>
      </top>
      <bottom style="hair">
        <color indexed="23"/>
      </bottom>
      <diagonal/>
    </border>
    <border>
      <left style="thin">
        <color indexed="23"/>
      </left>
      <right/>
      <top style="hair">
        <color indexed="64"/>
      </top>
      <bottom style="hair">
        <color indexed="23"/>
      </bottom>
      <diagonal/>
    </border>
    <border>
      <left style="medium">
        <color indexed="23"/>
      </left>
      <right/>
      <top style="hair">
        <color indexed="23"/>
      </top>
      <bottom style="medium">
        <color indexed="23"/>
      </bottom>
      <diagonal/>
    </border>
    <border>
      <left/>
      <right style="hair">
        <color indexed="23"/>
      </right>
      <top style="hair">
        <color indexed="23"/>
      </top>
      <bottom style="medium">
        <color indexed="23"/>
      </bottom>
      <diagonal/>
    </border>
    <border>
      <left style="medium">
        <color indexed="23"/>
      </left>
      <right/>
      <top/>
      <bottom style="hair">
        <color theme="1" tint="0.499984740745262"/>
      </bottom>
      <diagonal/>
    </border>
    <border>
      <left/>
      <right style="thin">
        <color indexed="23"/>
      </right>
      <top/>
      <bottom style="hair">
        <color theme="1" tint="0.499984740745262"/>
      </bottom>
      <diagonal/>
    </border>
    <border>
      <left style="thick">
        <color theme="0"/>
      </left>
      <right style="thick">
        <color theme="0"/>
      </right>
      <top style="thick">
        <color theme="0"/>
      </top>
      <bottom style="thick">
        <color theme="0"/>
      </bottom>
      <diagonal/>
    </border>
    <border>
      <left/>
      <right style="thin">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medium">
        <color indexed="23"/>
      </right>
      <top style="hair">
        <color indexed="64"/>
      </top>
      <bottom style="thin">
        <color indexed="64"/>
      </bottom>
      <diagonal/>
    </border>
    <border>
      <left/>
      <right style="thin">
        <color indexed="23"/>
      </right>
      <top style="hair">
        <color indexed="64"/>
      </top>
      <bottom style="thin">
        <color indexed="64"/>
      </bottom>
      <diagonal/>
    </border>
    <border>
      <left style="thin">
        <color indexed="23"/>
      </left>
      <right/>
      <top style="hair">
        <color indexed="64"/>
      </top>
      <bottom style="thin">
        <color indexed="64"/>
      </bottom>
      <diagonal/>
    </border>
    <border>
      <left style="thin">
        <color indexed="23"/>
      </left>
      <right/>
      <top/>
      <bottom/>
      <diagonal/>
    </border>
    <border>
      <left/>
      <right style="thick">
        <color theme="0"/>
      </right>
      <top style="thick">
        <color theme="0"/>
      </top>
      <bottom style="thick">
        <color theme="0"/>
      </bottom>
      <diagonal/>
    </border>
    <border>
      <left style="thin">
        <color indexed="64"/>
      </left>
      <right style="thin">
        <color indexed="64"/>
      </right>
      <top style="thin">
        <color indexed="64"/>
      </top>
      <bottom/>
      <diagonal/>
    </border>
    <border>
      <left style="thin">
        <color rgb="FFFF0000"/>
      </left>
      <right/>
      <top/>
      <bottom/>
      <diagonal/>
    </border>
    <border>
      <left/>
      <right/>
      <top style="medium">
        <color indexed="23"/>
      </top>
      <bottom style="medium">
        <color indexed="23"/>
      </bottom>
      <diagonal/>
    </border>
    <border>
      <left/>
      <right/>
      <top style="medium">
        <color indexed="23"/>
      </top>
      <bottom/>
      <diagonal/>
    </border>
    <border>
      <left/>
      <right/>
      <top style="hair">
        <color theme="1" tint="0.499984740745262"/>
      </top>
      <bottom style="hair">
        <color theme="1" tint="0.499984740745262"/>
      </bottom>
      <diagonal/>
    </border>
    <border>
      <left/>
      <right/>
      <top style="hair">
        <color indexed="23"/>
      </top>
      <bottom style="medium">
        <color indexed="23"/>
      </bottom>
      <diagonal/>
    </border>
    <border>
      <left style="thin">
        <color indexed="64"/>
      </left>
      <right style="thin">
        <color indexed="23"/>
      </right>
      <top style="medium">
        <color indexed="23"/>
      </top>
      <bottom style="medium">
        <color indexed="23"/>
      </bottom>
      <diagonal/>
    </border>
    <border>
      <left style="thin">
        <color indexed="64"/>
      </left>
      <right style="thin">
        <color indexed="23"/>
      </right>
      <top/>
      <bottom/>
      <diagonal/>
    </border>
    <border>
      <left style="thin">
        <color indexed="64"/>
      </left>
      <right style="thin">
        <color indexed="23"/>
      </right>
      <top style="hair">
        <color indexed="64"/>
      </top>
      <bottom/>
      <diagonal/>
    </border>
  </borders>
  <cellStyleXfs count="5">
    <xf numFmtId="0" fontId="0" fillId="0" borderId="0"/>
    <xf numFmtId="9" fontId="4" fillId="0" borderId="0" applyFont="0" applyFill="0" applyBorder="0" applyAlignment="0" applyProtection="0"/>
    <xf numFmtId="0" fontId="1" fillId="0" borderId="0"/>
    <xf numFmtId="0" fontId="1" fillId="0" borderId="0"/>
    <xf numFmtId="0" fontId="4" fillId="0" borderId="0"/>
  </cellStyleXfs>
  <cellXfs count="196">
    <xf numFmtId="0" fontId="0" fillId="0" borderId="0" xfId="0"/>
    <xf numFmtId="0" fontId="3" fillId="0" borderId="0" xfId="2" applyFont="1" applyAlignment="1" applyProtection="1">
      <alignment vertical="center"/>
      <protection hidden="1"/>
    </xf>
    <xf numFmtId="0" fontId="2" fillId="0" borderId="0" xfId="2" applyFont="1" applyAlignment="1" applyProtection="1">
      <alignment vertical="center"/>
      <protection hidden="1"/>
    </xf>
    <xf numFmtId="0" fontId="9" fillId="0" borderId="0" xfId="2" applyFont="1" applyAlignment="1" applyProtection="1">
      <alignment vertical="center"/>
      <protection hidden="1"/>
    </xf>
    <xf numFmtId="0" fontId="10" fillId="0" borderId="0" xfId="2" applyFont="1" applyAlignment="1" applyProtection="1">
      <alignment vertical="center"/>
      <protection hidden="1"/>
    </xf>
    <xf numFmtId="14" fontId="6" fillId="0" borderId="0" xfId="2" applyNumberFormat="1" applyFont="1" applyAlignment="1" applyProtection="1">
      <alignment horizontal="left" vertical="center"/>
      <protection hidden="1"/>
    </xf>
    <xf numFmtId="0" fontId="5" fillId="4" borderId="0" xfId="2" applyFont="1" applyFill="1" applyAlignment="1" applyProtection="1">
      <alignment horizontal="left" vertical="center" indent="4"/>
      <protection hidden="1"/>
    </xf>
    <xf numFmtId="0" fontId="3"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8" fillId="0" borderId="17" xfId="2" applyFont="1" applyBorder="1" applyAlignment="1" applyProtection="1">
      <alignment horizontal="center" vertical="center"/>
      <protection hidden="1"/>
    </xf>
    <xf numFmtId="0" fontId="6" fillId="6" borderId="19" xfId="2" applyFont="1" applyFill="1" applyBorder="1" applyAlignment="1" applyProtection="1">
      <alignment horizontal="center" vertical="center"/>
      <protection hidden="1"/>
    </xf>
    <xf numFmtId="0" fontId="16" fillId="3" borderId="21" xfId="2" applyFont="1" applyFill="1" applyBorder="1" applyAlignment="1" applyProtection="1">
      <alignment horizontal="left" vertical="center"/>
      <protection hidden="1"/>
    </xf>
    <xf numFmtId="0" fontId="12" fillId="3" borderId="4" xfId="2" applyFont="1" applyFill="1" applyBorder="1" applyAlignment="1" applyProtection="1">
      <alignment horizontal="center" vertical="center"/>
      <protection hidden="1"/>
    </xf>
    <xf numFmtId="0" fontId="12" fillId="3" borderId="5" xfId="2" applyFont="1" applyFill="1" applyBorder="1" applyAlignment="1" applyProtection="1">
      <alignment horizontal="center" vertical="center"/>
      <protection hidden="1"/>
    </xf>
    <xf numFmtId="0" fontId="12" fillId="3" borderId="6" xfId="2" applyFont="1" applyFill="1" applyBorder="1" applyAlignment="1" applyProtection="1">
      <alignment horizontal="center" vertical="center"/>
      <protection hidden="1"/>
    </xf>
    <xf numFmtId="0" fontId="13" fillId="0" borderId="0" xfId="2" applyFont="1" applyAlignment="1" applyProtection="1">
      <alignment vertical="center"/>
      <protection hidden="1"/>
    </xf>
    <xf numFmtId="10" fontId="13" fillId="0" borderId="9" xfId="2" applyNumberFormat="1" applyFont="1" applyBorder="1" applyAlignment="1" applyProtection="1">
      <alignment horizontal="center" vertical="center"/>
      <protection hidden="1"/>
    </xf>
    <xf numFmtId="10" fontId="13" fillId="0" borderId="10" xfId="2" applyNumberFormat="1" applyFont="1" applyBorder="1" applyAlignment="1" applyProtection="1">
      <alignment horizontal="center" vertical="center"/>
      <protection hidden="1"/>
    </xf>
    <xf numFmtId="0" fontId="14" fillId="0" borderId="12" xfId="2" applyFont="1" applyBorder="1" applyAlignment="1" applyProtection="1">
      <alignment horizontal="center" vertical="center"/>
      <protection hidden="1"/>
    </xf>
    <xf numFmtId="10" fontId="13" fillId="0" borderId="12" xfId="2" applyNumberFormat="1" applyFont="1" applyBorder="1" applyAlignment="1" applyProtection="1">
      <alignment horizontal="center" vertical="center"/>
      <protection hidden="1"/>
    </xf>
    <xf numFmtId="10" fontId="13" fillId="0" borderId="15" xfId="2" applyNumberFormat="1" applyFont="1" applyBorder="1" applyAlignment="1" applyProtection="1">
      <alignment horizontal="center" vertical="center"/>
      <protection hidden="1"/>
    </xf>
    <xf numFmtId="164" fontId="13" fillId="0" borderId="0" xfId="2" applyNumberFormat="1" applyFont="1" applyAlignment="1" applyProtection="1">
      <alignment horizontal="center" vertical="center"/>
      <protection hidden="1"/>
    </xf>
    <xf numFmtId="164" fontId="13" fillId="0" borderId="28" xfId="2" applyNumberFormat="1" applyFont="1" applyBorder="1" applyAlignment="1" applyProtection="1">
      <alignment horizontal="center" vertical="center"/>
      <protection hidden="1"/>
    </xf>
    <xf numFmtId="164" fontId="13" fillId="0" borderId="30" xfId="2" applyNumberFormat="1" applyFont="1" applyBorder="1" applyAlignment="1" applyProtection="1">
      <alignment horizontal="center" vertical="center"/>
      <protection hidden="1"/>
    </xf>
    <xf numFmtId="164" fontId="13" fillId="0" borderId="31" xfId="2" applyNumberFormat="1" applyFont="1" applyBorder="1" applyAlignment="1" applyProtection="1">
      <alignment horizontal="center" vertical="center"/>
      <protection hidden="1"/>
    </xf>
    <xf numFmtId="164" fontId="13" fillId="0" borderId="32" xfId="2" applyNumberFormat="1" applyFont="1" applyBorder="1" applyAlignment="1" applyProtection="1">
      <alignment horizontal="center" vertical="center"/>
      <protection hidden="1"/>
    </xf>
    <xf numFmtId="164" fontId="13" fillId="0" borderId="33" xfId="2" applyNumberFormat="1" applyFont="1" applyBorder="1" applyAlignment="1" applyProtection="1">
      <alignment horizontal="center" vertical="center"/>
      <protection hidden="1"/>
    </xf>
    <xf numFmtId="164" fontId="13" fillId="0" borderId="34" xfId="2" applyNumberFormat="1" applyFont="1" applyBorder="1" applyAlignment="1" applyProtection="1">
      <alignment horizontal="center" vertical="center"/>
      <protection hidden="1"/>
    </xf>
    <xf numFmtId="164" fontId="13" fillId="0" borderId="35" xfId="2" applyNumberFormat="1" applyFont="1" applyBorder="1" applyAlignment="1" applyProtection="1">
      <alignment horizontal="center" vertical="center"/>
      <protection hidden="1"/>
    </xf>
    <xf numFmtId="164" fontId="13" fillId="0" borderId="36" xfId="2" applyNumberFormat="1" applyFont="1" applyBorder="1" applyAlignment="1" applyProtection="1">
      <alignment horizontal="center" vertical="center"/>
      <protection hidden="1"/>
    </xf>
    <xf numFmtId="164" fontId="13" fillId="0" borderId="37" xfId="2" applyNumberFormat="1" applyFont="1" applyBorder="1" applyAlignment="1" applyProtection="1">
      <alignment horizontal="center" vertical="center"/>
      <protection hidden="1"/>
    </xf>
    <xf numFmtId="0" fontId="2" fillId="7" borderId="0" xfId="2" applyFont="1" applyFill="1" applyAlignment="1" applyProtection="1">
      <alignment vertical="center"/>
      <protection hidden="1"/>
    </xf>
    <xf numFmtId="0" fontId="16" fillId="7" borderId="0" xfId="2" applyFont="1" applyFill="1" applyAlignment="1" applyProtection="1">
      <alignment horizontal="left" vertical="center"/>
      <protection hidden="1"/>
    </xf>
    <xf numFmtId="0" fontId="6" fillId="7" borderId="0" xfId="2" applyFont="1" applyFill="1" applyAlignment="1" applyProtection="1">
      <alignment horizontal="center" vertical="center"/>
      <protection hidden="1"/>
    </xf>
    <xf numFmtId="0" fontId="12" fillId="3" borderId="42" xfId="2" applyFont="1" applyFill="1" applyBorder="1" applyAlignment="1" applyProtection="1">
      <alignment horizontal="center" vertical="center"/>
      <protection hidden="1"/>
    </xf>
    <xf numFmtId="0" fontId="12" fillId="3" borderId="43" xfId="2" applyFont="1" applyFill="1" applyBorder="1" applyAlignment="1" applyProtection="1">
      <alignment horizontal="center" vertical="center"/>
      <protection hidden="1"/>
    </xf>
    <xf numFmtId="10" fontId="5" fillId="8" borderId="42" xfId="2" applyNumberFormat="1" applyFont="1" applyFill="1" applyBorder="1" applyAlignment="1" applyProtection="1">
      <alignment horizontal="center" vertical="center"/>
      <protection hidden="1"/>
    </xf>
    <xf numFmtId="2" fontId="13" fillId="0" borderId="0" xfId="2" applyNumberFormat="1" applyFont="1" applyAlignment="1" applyProtection="1">
      <alignment horizontal="center" vertical="center"/>
      <protection hidden="1"/>
    </xf>
    <xf numFmtId="10" fontId="13" fillId="0" borderId="0" xfId="2" applyNumberFormat="1" applyFont="1" applyAlignment="1" applyProtection="1">
      <alignment horizontal="center" vertical="center"/>
      <protection hidden="1"/>
    </xf>
    <xf numFmtId="165" fontId="13" fillId="0" borderId="0" xfId="2" applyNumberFormat="1" applyFont="1" applyAlignment="1" applyProtection="1">
      <alignment horizontal="center" vertical="center"/>
      <protection hidden="1"/>
    </xf>
    <xf numFmtId="164" fontId="13" fillId="0" borderId="46" xfId="2" applyNumberFormat="1" applyFont="1" applyBorder="1" applyAlignment="1" applyProtection="1">
      <alignment horizontal="center" vertical="center"/>
      <protection hidden="1"/>
    </xf>
    <xf numFmtId="164" fontId="13" fillId="0" borderId="47" xfId="2" applyNumberFormat="1" applyFont="1" applyBorder="1" applyAlignment="1" applyProtection="1">
      <alignment horizontal="center" vertical="center"/>
      <protection hidden="1"/>
    </xf>
    <xf numFmtId="164" fontId="13" fillId="0" borderId="48" xfId="2" applyNumberFormat="1" applyFont="1" applyBorder="1" applyAlignment="1" applyProtection="1">
      <alignment horizontal="center" vertical="center"/>
      <protection hidden="1"/>
    </xf>
    <xf numFmtId="164" fontId="13" fillId="0" borderId="49" xfId="2" applyNumberFormat="1" applyFont="1" applyBorder="1" applyAlignment="1" applyProtection="1">
      <alignment horizontal="center" vertical="center"/>
      <protection hidden="1"/>
    </xf>
    <xf numFmtId="164" fontId="13" fillId="0" borderId="50" xfId="2" applyNumberFormat="1" applyFont="1" applyBorder="1" applyAlignment="1" applyProtection="1">
      <alignment horizontal="center" vertical="center"/>
      <protection hidden="1"/>
    </xf>
    <xf numFmtId="164" fontId="13" fillId="0" borderId="12" xfId="2" applyNumberFormat="1" applyFont="1" applyBorder="1" applyAlignment="1" applyProtection="1">
      <alignment horizontal="center" vertical="center"/>
      <protection hidden="1"/>
    </xf>
    <xf numFmtId="164" fontId="13" fillId="0" borderId="9" xfId="2" applyNumberFormat="1" applyFont="1" applyBorder="1" applyAlignment="1" applyProtection="1">
      <alignment horizontal="center" vertical="center"/>
      <protection hidden="1"/>
    </xf>
    <xf numFmtId="164" fontId="13" fillId="0" borderId="10" xfId="2" applyNumberFormat="1" applyFont="1" applyBorder="1" applyAlignment="1" applyProtection="1">
      <alignment horizontal="center" vertical="center"/>
      <protection hidden="1"/>
    </xf>
    <xf numFmtId="164" fontId="13" fillId="0" borderId="51" xfId="2" applyNumberFormat="1" applyFont="1" applyBorder="1" applyAlignment="1" applyProtection="1">
      <alignment horizontal="center" vertical="center"/>
      <protection hidden="1"/>
    </xf>
    <xf numFmtId="0" fontId="13" fillId="7" borderId="0" xfId="2" applyFont="1" applyFill="1" applyAlignment="1" applyProtection="1">
      <alignment horizontal="center" vertical="center"/>
      <protection hidden="1"/>
    </xf>
    <xf numFmtId="0" fontId="6" fillId="0" borderId="0" xfId="0" applyFont="1"/>
    <xf numFmtId="14" fontId="6" fillId="0" borderId="0" xfId="2" applyNumberFormat="1" applyFont="1" applyAlignment="1" applyProtection="1">
      <alignment horizontal="center" vertical="center"/>
      <protection locked="0" hidden="1"/>
    </xf>
    <xf numFmtId="0" fontId="1" fillId="0" borderId="0" xfId="2" applyAlignment="1" applyProtection="1">
      <alignment horizontal="center" vertical="center"/>
      <protection hidden="1"/>
    </xf>
    <xf numFmtId="0" fontId="1" fillId="0" borderId="0" xfId="2" applyAlignment="1" applyProtection="1">
      <alignment horizontal="center" vertical="center"/>
      <protection locked="0" hidden="1"/>
    </xf>
    <xf numFmtId="14" fontId="6" fillId="0" borderId="0" xfId="2" applyNumberFormat="1" applyFont="1" applyAlignment="1" applyProtection="1">
      <alignment horizontal="left" vertical="center"/>
      <protection locked="0" hidden="1"/>
    </xf>
    <xf numFmtId="0" fontId="1" fillId="0" borderId="0" xfId="2" applyAlignment="1" applyProtection="1">
      <alignment vertical="center"/>
      <protection hidden="1"/>
    </xf>
    <xf numFmtId="0" fontId="1" fillId="0" borderId="0" xfId="2" applyAlignment="1" applyProtection="1">
      <alignment vertical="center"/>
      <protection locked="0" hidden="1"/>
    </xf>
    <xf numFmtId="0" fontId="6" fillId="0" borderId="0" xfId="0" applyFont="1" applyAlignment="1">
      <alignment horizontal="center" vertical="top"/>
    </xf>
    <xf numFmtId="0" fontId="7" fillId="0" borderId="0" xfId="0" applyFont="1"/>
    <xf numFmtId="0" fontId="6" fillId="0" borderId="0" xfId="3" applyFont="1" applyAlignment="1" applyProtection="1">
      <alignment vertical="center"/>
      <protection hidden="1"/>
    </xf>
    <xf numFmtId="0" fontId="1" fillId="0" borderId="0" xfId="3" applyAlignment="1" applyProtection="1">
      <alignment horizontal="left" vertical="center"/>
      <protection hidden="1"/>
    </xf>
    <xf numFmtId="10" fontId="6" fillId="0" borderId="0" xfId="1" applyNumberFormat="1" applyFont="1" applyFill="1" applyBorder="1" applyAlignment="1" applyProtection="1">
      <alignment horizontal="center" vertical="center"/>
      <protection locked="0" hidden="1"/>
    </xf>
    <xf numFmtId="0" fontId="14" fillId="0" borderId="0" xfId="2" applyFont="1" applyAlignment="1" applyProtection="1">
      <alignment horizontal="center" vertical="center"/>
      <protection hidden="1"/>
    </xf>
    <xf numFmtId="10" fontId="12" fillId="3" borderId="53" xfId="1" applyNumberFormat="1" applyFont="1" applyFill="1" applyBorder="1" applyAlignment="1" applyProtection="1">
      <alignment horizontal="center" vertical="center"/>
      <protection hidden="1"/>
    </xf>
    <xf numFmtId="0" fontId="5" fillId="0" borderId="1" xfId="2" applyFont="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12" fillId="3" borderId="45" xfId="2" applyFont="1" applyFill="1" applyBorder="1" applyAlignment="1" applyProtection="1">
      <alignment horizontal="center" vertical="center"/>
      <protection hidden="1"/>
    </xf>
    <xf numFmtId="0" fontId="18" fillId="0" borderId="0" xfId="2" applyFont="1" applyAlignment="1" applyProtection="1">
      <alignment vertical="center"/>
      <protection hidden="1"/>
    </xf>
    <xf numFmtId="10" fontId="12" fillId="7" borderId="0" xfId="1" applyNumberFormat="1"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11" fillId="7" borderId="0" xfId="2" applyFont="1" applyFill="1" applyAlignment="1" applyProtection="1">
      <alignment vertical="center"/>
      <protection locked="0"/>
    </xf>
    <xf numFmtId="0" fontId="17" fillId="9" borderId="54" xfId="2" applyFont="1" applyFill="1" applyBorder="1" applyAlignment="1" applyProtection="1">
      <alignment vertical="center"/>
      <protection hidden="1"/>
    </xf>
    <xf numFmtId="10" fontId="1" fillId="0" borderId="0" xfId="1" applyNumberFormat="1" applyFont="1" applyBorder="1" applyAlignment="1" applyProtection="1">
      <alignment horizontal="center" vertical="center"/>
      <protection hidden="1"/>
    </xf>
    <xf numFmtId="0" fontId="22" fillId="0" borderId="0" xfId="2" applyFont="1" applyAlignment="1" applyProtection="1">
      <alignment vertical="center"/>
      <protection hidden="1"/>
    </xf>
    <xf numFmtId="0" fontId="2" fillId="0" borderId="0" xfId="2" applyFont="1" applyProtection="1">
      <protection hidden="1"/>
    </xf>
    <xf numFmtId="10" fontId="15" fillId="2" borderId="14" xfId="2" applyNumberFormat="1" applyFont="1" applyFill="1" applyBorder="1" applyAlignment="1" applyProtection="1">
      <alignment horizontal="center" vertical="center"/>
      <protection hidden="1"/>
    </xf>
    <xf numFmtId="0" fontId="25" fillId="0" borderId="0" xfId="2" applyFont="1" applyAlignment="1" applyProtection="1">
      <alignment vertical="center"/>
      <protection hidden="1"/>
    </xf>
    <xf numFmtId="0" fontId="5" fillId="7" borderId="0" xfId="2" applyFont="1" applyFill="1" applyAlignment="1" applyProtection="1">
      <alignment horizontal="center" vertical="center"/>
      <protection hidden="1"/>
    </xf>
    <xf numFmtId="10" fontId="26" fillId="0" borderId="0" xfId="1" applyNumberFormat="1" applyFont="1" applyBorder="1" applyAlignment="1" applyProtection="1">
      <alignment horizontal="center" vertical="center"/>
      <protection hidden="1"/>
    </xf>
    <xf numFmtId="10" fontId="26" fillId="7" borderId="0" xfId="1" applyNumberFormat="1" applyFont="1" applyFill="1" applyBorder="1" applyAlignment="1" applyProtection="1">
      <alignment horizontal="center" vertical="center"/>
      <protection hidden="1"/>
    </xf>
    <xf numFmtId="0" fontId="27" fillId="0" borderId="0" xfId="2" applyFont="1" applyAlignment="1" applyProtection="1">
      <alignment vertical="center"/>
      <protection hidden="1"/>
    </xf>
    <xf numFmtId="0" fontId="24" fillId="0" borderId="0" xfId="0" applyFont="1" applyProtection="1">
      <protection hidden="1"/>
    </xf>
    <xf numFmtId="0" fontId="28" fillId="0" borderId="0" xfId="2" applyFont="1" applyAlignment="1" applyProtection="1">
      <alignment vertical="center"/>
      <protection hidden="1"/>
    </xf>
    <xf numFmtId="10" fontId="28" fillId="0" borderId="9" xfId="2" applyNumberFormat="1" applyFont="1" applyBorder="1" applyAlignment="1" applyProtection="1">
      <alignment horizontal="center" vertical="center"/>
      <protection hidden="1"/>
    </xf>
    <xf numFmtId="0" fontId="12" fillId="0" borderId="1" xfId="2" applyFont="1" applyBorder="1" applyAlignment="1" applyProtection="1">
      <alignment horizontal="center" vertical="center"/>
      <protection hidden="1"/>
    </xf>
    <xf numFmtId="10" fontId="28" fillId="7" borderId="9" xfId="2" applyNumberFormat="1" applyFont="1" applyFill="1" applyBorder="1" applyAlignment="1" applyProtection="1">
      <alignment horizontal="center" vertical="center"/>
      <protection hidden="1"/>
    </xf>
    <xf numFmtId="0" fontId="12" fillId="0" borderId="12" xfId="2" applyFont="1" applyBorder="1" applyAlignment="1" applyProtection="1">
      <alignment horizontal="center" vertical="center"/>
      <protection hidden="1"/>
    </xf>
    <xf numFmtId="10" fontId="28" fillId="0" borderId="12" xfId="2" applyNumberFormat="1" applyFont="1" applyBorder="1" applyAlignment="1" applyProtection="1">
      <alignment horizontal="center" vertical="center"/>
      <protection hidden="1"/>
    </xf>
    <xf numFmtId="10" fontId="28" fillId="0" borderId="15" xfId="2" applyNumberFormat="1" applyFont="1" applyBorder="1" applyAlignment="1" applyProtection="1">
      <alignment horizontal="center" vertical="center"/>
      <protection hidden="1"/>
    </xf>
    <xf numFmtId="164" fontId="28" fillId="0" borderId="28" xfId="2" applyNumberFormat="1" applyFont="1" applyBorder="1" applyAlignment="1" applyProtection="1">
      <alignment horizontal="center" vertical="center"/>
      <protection hidden="1"/>
    </xf>
    <xf numFmtId="164" fontId="28" fillId="0" borderId="30" xfId="2" applyNumberFormat="1" applyFont="1" applyBorder="1" applyAlignment="1" applyProtection="1">
      <alignment horizontal="center" vertical="center"/>
      <protection hidden="1"/>
    </xf>
    <xf numFmtId="164" fontId="28" fillId="0" borderId="31" xfId="2" applyNumberFormat="1" applyFont="1" applyBorder="1" applyAlignment="1" applyProtection="1">
      <alignment horizontal="center" vertical="center"/>
      <protection hidden="1"/>
    </xf>
    <xf numFmtId="164" fontId="28" fillId="0" borderId="32" xfId="2" applyNumberFormat="1" applyFont="1" applyBorder="1" applyAlignment="1" applyProtection="1">
      <alignment horizontal="center" vertical="center"/>
      <protection hidden="1"/>
    </xf>
    <xf numFmtId="164" fontId="28" fillId="0" borderId="33" xfId="2" applyNumberFormat="1" applyFont="1" applyBorder="1" applyAlignment="1" applyProtection="1">
      <alignment horizontal="center" vertical="center"/>
      <protection hidden="1"/>
    </xf>
    <xf numFmtId="164" fontId="28" fillId="0" borderId="34" xfId="2" applyNumberFormat="1" applyFont="1" applyBorder="1" applyAlignment="1" applyProtection="1">
      <alignment horizontal="center" vertical="center"/>
      <protection hidden="1"/>
    </xf>
    <xf numFmtId="164" fontId="28" fillId="0" borderId="35" xfId="2" applyNumberFormat="1" applyFont="1" applyBorder="1" applyAlignment="1" applyProtection="1">
      <alignment horizontal="center" vertical="center"/>
      <protection hidden="1"/>
    </xf>
    <xf numFmtId="164" fontId="28" fillId="0" borderId="36" xfId="2" applyNumberFormat="1" applyFont="1" applyBorder="1" applyAlignment="1" applyProtection="1">
      <alignment horizontal="center" vertical="center"/>
      <protection hidden="1"/>
    </xf>
    <xf numFmtId="164" fontId="28" fillId="0" borderId="37" xfId="2" applyNumberFormat="1" applyFont="1" applyBorder="1" applyAlignment="1" applyProtection="1">
      <alignment horizontal="center" vertical="center"/>
      <protection hidden="1"/>
    </xf>
    <xf numFmtId="164" fontId="28" fillId="0" borderId="12" xfId="2" applyNumberFormat="1" applyFont="1" applyBorder="1" applyAlignment="1" applyProtection="1">
      <alignment horizontal="center" vertical="center"/>
      <protection hidden="1"/>
    </xf>
    <xf numFmtId="164" fontId="28" fillId="0" borderId="9" xfId="2" applyNumberFormat="1" applyFont="1" applyBorder="1" applyAlignment="1" applyProtection="1">
      <alignment horizontal="center" vertical="center"/>
      <protection hidden="1"/>
    </xf>
    <xf numFmtId="164" fontId="28" fillId="0" borderId="10" xfId="2" applyNumberFormat="1" applyFont="1" applyBorder="1" applyAlignment="1" applyProtection="1">
      <alignment horizontal="center" vertical="center"/>
      <protection hidden="1"/>
    </xf>
    <xf numFmtId="164" fontId="28" fillId="0" borderId="51" xfId="2" applyNumberFormat="1" applyFont="1" applyBorder="1" applyAlignment="1" applyProtection="1">
      <alignment horizontal="center" vertical="center"/>
      <protection hidden="1"/>
    </xf>
    <xf numFmtId="164" fontId="28" fillId="0" borderId="46" xfId="2" applyNumberFormat="1" applyFont="1" applyBorder="1" applyAlignment="1" applyProtection="1">
      <alignment horizontal="center" vertical="center"/>
      <protection hidden="1"/>
    </xf>
    <xf numFmtId="164" fontId="28" fillId="0" borderId="47" xfId="2" applyNumberFormat="1" applyFont="1" applyBorder="1" applyAlignment="1" applyProtection="1">
      <alignment horizontal="center" vertical="center"/>
      <protection hidden="1"/>
    </xf>
    <xf numFmtId="164" fontId="28" fillId="0" borderId="48" xfId="2" applyNumberFormat="1" applyFont="1" applyBorder="1" applyAlignment="1" applyProtection="1">
      <alignment horizontal="center" vertical="center"/>
      <protection hidden="1"/>
    </xf>
    <xf numFmtId="164" fontId="28" fillId="0" borderId="49" xfId="2" applyNumberFormat="1" applyFont="1" applyBorder="1" applyAlignment="1" applyProtection="1">
      <alignment horizontal="center" vertical="center"/>
      <protection hidden="1"/>
    </xf>
    <xf numFmtId="164" fontId="28" fillId="0" borderId="50" xfId="2" applyNumberFormat="1" applyFont="1" applyBorder="1" applyAlignment="1" applyProtection="1">
      <alignment horizontal="center" vertical="center"/>
      <protection hidden="1"/>
    </xf>
    <xf numFmtId="0" fontId="12" fillId="7" borderId="16" xfId="2" applyFont="1" applyFill="1" applyBorder="1" applyAlignment="1" applyProtection="1">
      <alignment horizontal="center" vertical="center"/>
      <protection hidden="1"/>
    </xf>
    <xf numFmtId="10" fontId="28" fillId="7" borderId="16" xfId="2" applyNumberFormat="1" applyFont="1" applyFill="1" applyBorder="1" applyAlignment="1" applyProtection="1">
      <alignment horizontal="center" vertical="center"/>
      <protection hidden="1"/>
    </xf>
    <xf numFmtId="164" fontId="28" fillId="7" borderId="16" xfId="2" applyNumberFormat="1" applyFont="1" applyFill="1" applyBorder="1" applyAlignment="1" applyProtection="1">
      <alignment horizontal="center" vertical="center"/>
      <protection hidden="1"/>
    </xf>
    <xf numFmtId="0" fontId="12" fillId="7" borderId="20" xfId="2" applyFont="1" applyFill="1" applyBorder="1" applyAlignment="1" applyProtection="1">
      <alignment horizontal="center" vertical="center"/>
      <protection hidden="1"/>
    </xf>
    <xf numFmtId="10" fontId="28" fillId="7" borderId="20" xfId="2" applyNumberFormat="1" applyFont="1" applyFill="1" applyBorder="1" applyAlignment="1" applyProtection="1">
      <alignment horizontal="center" vertical="center"/>
      <protection hidden="1"/>
    </xf>
    <xf numFmtId="164" fontId="28" fillId="7" borderId="20" xfId="2" applyNumberFormat="1" applyFont="1" applyFill="1" applyBorder="1" applyAlignment="1" applyProtection="1">
      <alignment horizontal="center" vertical="center"/>
      <protection hidden="1"/>
    </xf>
    <xf numFmtId="0" fontId="12" fillId="7" borderId="0" xfId="2" applyFont="1" applyFill="1" applyAlignment="1" applyProtection="1">
      <alignment horizontal="center" vertical="center"/>
      <protection hidden="1"/>
    </xf>
    <xf numFmtId="10" fontId="28" fillId="7" borderId="0" xfId="2" applyNumberFormat="1" applyFont="1" applyFill="1" applyAlignment="1" applyProtection="1">
      <alignment horizontal="center" vertical="center"/>
      <protection hidden="1"/>
    </xf>
    <xf numFmtId="164" fontId="28" fillId="7" borderId="0" xfId="2" applyNumberFormat="1" applyFont="1" applyFill="1" applyAlignment="1" applyProtection="1">
      <alignment horizontal="center" vertical="center"/>
      <protection hidden="1"/>
    </xf>
    <xf numFmtId="0" fontId="12" fillId="3" borderId="59" xfId="2" applyFont="1" applyFill="1" applyBorder="1" applyAlignment="1" applyProtection="1">
      <alignment horizontal="center" vertical="center"/>
      <protection hidden="1"/>
    </xf>
    <xf numFmtId="10" fontId="13" fillId="0" borderId="60" xfId="2" applyNumberFormat="1" applyFont="1" applyBorder="1" applyAlignment="1" applyProtection="1">
      <alignment horizontal="center" vertical="center"/>
      <protection hidden="1"/>
    </xf>
    <xf numFmtId="164" fontId="13" fillId="0" borderId="61" xfId="2" applyNumberFormat="1" applyFont="1" applyBorder="1" applyAlignment="1" applyProtection="1">
      <alignment horizontal="center" vertical="center"/>
      <protection hidden="1"/>
    </xf>
    <xf numFmtId="164" fontId="13" fillId="0" borderId="60" xfId="2" applyNumberFormat="1" applyFont="1" applyBorder="1" applyAlignment="1" applyProtection="1">
      <alignment horizontal="center" vertical="center"/>
      <protection hidden="1"/>
    </xf>
    <xf numFmtId="0" fontId="12" fillId="7" borderId="42" xfId="2" applyFont="1" applyFill="1" applyBorder="1" applyAlignment="1" applyProtection="1">
      <alignment horizontal="center" vertical="center"/>
      <protection hidden="1"/>
    </xf>
    <xf numFmtId="10" fontId="12" fillId="7" borderId="42" xfId="2" applyNumberFormat="1" applyFont="1" applyFill="1" applyBorder="1" applyAlignment="1" applyProtection="1">
      <alignment horizontal="center" vertical="center"/>
      <protection hidden="1"/>
    </xf>
    <xf numFmtId="2" fontId="28" fillId="7" borderId="0" xfId="2" applyNumberFormat="1" applyFont="1" applyFill="1" applyAlignment="1" applyProtection="1">
      <alignment horizontal="center" vertical="center"/>
      <protection hidden="1"/>
    </xf>
    <xf numFmtId="165" fontId="28" fillId="7" borderId="0" xfId="2" applyNumberFormat="1" applyFont="1" applyFill="1" applyAlignment="1" applyProtection="1">
      <alignment horizontal="center" vertical="center"/>
      <protection hidden="1"/>
    </xf>
    <xf numFmtId="0" fontId="27" fillId="7" borderId="0" xfId="2" applyFont="1" applyFill="1" applyAlignment="1" applyProtection="1">
      <alignment vertical="center"/>
      <protection hidden="1"/>
    </xf>
    <xf numFmtId="0" fontId="11" fillId="2" borderId="0" xfId="2" applyFont="1" applyFill="1" applyAlignment="1" applyProtection="1">
      <alignment horizontal="center" vertical="center"/>
      <protection locked="0"/>
    </xf>
    <xf numFmtId="0" fontId="12" fillId="3" borderId="2" xfId="2" applyFont="1" applyFill="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6" fillId="6" borderId="16" xfId="2" applyFont="1" applyFill="1" applyBorder="1" applyAlignment="1" applyProtection="1">
      <alignment horizontal="center" vertical="center"/>
      <protection hidden="1"/>
    </xf>
    <xf numFmtId="0" fontId="6" fillId="6" borderId="20" xfId="2"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10" fontId="1" fillId="0" borderId="22" xfId="1" applyNumberFormat="1" applyFont="1" applyBorder="1" applyAlignment="1" applyProtection="1">
      <alignment horizontal="center" vertical="center"/>
      <protection hidden="1"/>
    </xf>
    <xf numFmtId="10" fontId="1" fillId="0" borderId="23" xfId="1" applyNumberFormat="1" applyFont="1" applyBorder="1" applyAlignment="1" applyProtection="1">
      <alignment horizontal="center" vertical="center"/>
      <protection hidden="1"/>
    </xf>
    <xf numFmtId="0" fontId="28" fillId="0" borderId="7" xfId="2" applyFont="1" applyBorder="1" applyAlignment="1" applyProtection="1">
      <alignment horizontal="center" vertical="center"/>
      <protection hidden="1"/>
    </xf>
    <xf numFmtId="0" fontId="28" fillId="0" borderId="8" xfId="2" applyFont="1" applyBorder="1" applyAlignment="1" applyProtection="1">
      <alignment horizontal="center" vertical="center"/>
      <protection hidden="1"/>
    </xf>
    <xf numFmtId="0" fontId="28" fillId="0" borderId="11" xfId="2" applyFont="1" applyBorder="1" applyAlignment="1" applyProtection="1">
      <alignment horizontal="center" vertical="center"/>
      <protection hidden="1"/>
    </xf>
    <xf numFmtId="0" fontId="28" fillId="0" borderId="12" xfId="2" applyFont="1" applyBorder="1" applyAlignment="1" applyProtection="1">
      <alignment horizontal="center" vertical="center"/>
      <protection hidden="1"/>
    </xf>
    <xf numFmtId="0" fontId="13" fillId="0" borderId="7" xfId="2" applyFont="1" applyBorder="1" applyAlignment="1" applyProtection="1">
      <alignment horizontal="center" vertical="center"/>
      <protection hidden="1"/>
    </xf>
    <xf numFmtId="0" fontId="13" fillId="0" borderId="8" xfId="2" applyFont="1" applyBorder="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0" fontId="5" fillId="2" borderId="13" xfId="2" applyFont="1" applyFill="1" applyBorder="1" applyAlignment="1" applyProtection="1">
      <alignment horizontal="center" vertical="center"/>
      <protection hidden="1"/>
    </xf>
    <xf numFmtId="0" fontId="15" fillId="7" borderId="0" xfId="2" applyFont="1" applyFill="1" applyAlignment="1" applyProtection="1">
      <alignment horizontal="center" vertical="center"/>
      <protection hidden="1"/>
    </xf>
    <xf numFmtId="0" fontId="15" fillId="5" borderId="13" xfId="2" applyFont="1" applyFill="1" applyBorder="1" applyAlignment="1" applyProtection="1">
      <alignment horizontal="center" vertical="center"/>
      <protection hidden="1"/>
    </xf>
    <xf numFmtId="0" fontId="15" fillId="5" borderId="29" xfId="2" applyFont="1" applyFill="1" applyBorder="1" applyAlignment="1" applyProtection="1">
      <alignment horizontal="center" vertical="center"/>
      <protection hidden="1"/>
    </xf>
    <xf numFmtId="0" fontId="15" fillId="5" borderId="14" xfId="2" applyFont="1" applyFill="1" applyBorder="1" applyAlignment="1" applyProtection="1">
      <alignment horizontal="center" vertical="center"/>
      <protection hidden="1"/>
    </xf>
    <xf numFmtId="0" fontId="6" fillId="7" borderId="0" xfId="2" applyFont="1" applyFill="1" applyAlignment="1" applyProtection="1">
      <alignment horizontal="center" vertical="center"/>
      <protection hidden="1"/>
    </xf>
    <xf numFmtId="0" fontId="13" fillId="0" borderId="11" xfId="2" applyFont="1" applyBorder="1" applyAlignment="1" applyProtection="1">
      <alignment horizontal="center" vertical="center"/>
      <protection hidden="1"/>
    </xf>
    <xf numFmtId="0" fontId="13" fillId="0" borderId="12" xfId="2" applyFont="1" applyBorder="1" applyAlignment="1" applyProtection="1">
      <alignment horizontal="center" vertical="center"/>
      <protection hidden="1"/>
    </xf>
    <xf numFmtId="0" fontId="12" fillId="3" borderId="40" xfId="2" applyFont="1" applyFill="1" applyBorder="1" applyAlignment="1" applyProtection="1">
      <alignment horizontal="center" vertical="center"/>
      <protection hidden="1"/>
    </xf>
    <xf numFmtId="0" fontId="12" fillId="3" borderId="41" xfId="2" applyFont="1" applyFill="1" applyBorder="1" applyAlignment="1" applyProtection="1">
      <alignment horizontal="center" vertical="center"/>
      <protection hidden="1"/>
    </xf>
    <xf numFmtId="0" fontId="12" fillId="4" borderId="26" xfId="2" applyFont="1" applyFill="1" applyBorder="1" applyAlignment="1" applyProtection="1">
      <alignment horizontal="left" vertical="center" indent="4"/>
      <protection hidden="1"/>
    </xf>
    <xf numFmtId="0" fontId="12" fillId="4" borderId="27" xfId="2" applyFont="1" applyFill="1" applyBorder="1" applyAlignment="1" applyProtection="1">
      <alignment horizontal="left" vertical="center" indent="4"/>
      <protection hidden="1"/>
    </xf>
    <xf numFmtId="0" fontId="12" fillId="3" borderId="55" xfId="2" applyFont="1" applyFill="1" applyBorder="1" applyAlignment="1" applyProtection="1">
      <alignment horizontal="center" vertical="center"/>
      <protection hidden="1"/>
    </xf>
    <xf numFmtId="0" fontId="13" fillId="0" borderId="56" xfId="2" applyFont="1" applyBorder="1" applyAlignment="1" applyProtection="1">
      <alignment horizontal="center" vertical="center"/>
      <protection hidden="1"/>
    </xf>
    <xf numFmtId="0" fontId="13" fillId="0" borderId="0" xfId="2" applyFont="1" applyAlignment="1" applyProtection="1">
      <alignment horizontal="center" vertical="center"/>
      <protection hidden="1"/>
    </xf>
    <xf numFmtId="0" fontId="28" fillId="4" borderId="11" xfId="2" applyFont="1" applyFill="1" applyBorder="1" applyAlignment="1" applyProtection="1">
      <alignment horizontal="left" vertical="center" indent="4"/>
      <protection hidden="1"/>
    </xf>
    <xf numFmtId="0" fontId="28" fillId="4" borderId="20" xfId="2" applyFont="1" applyFill="1" applyBorder="1" applyAlignment="1" applyProtection="1">
      <alignment horizontal="left" vertical="center" indent="4"/>
      <protection hidden="1"/>
    </xf>
    <xf numFmtId="0" fontId="12" fillId="4" borderId="11" xfId="2" applyFont="1" applyFill="1" applyBorder="1" applyAlignment="1" applyProtection="1">
      <alignment horizontal="left" vertical="center" indent="4"/>
      <protection hidden="1"/>
    </xf>
    <xf numFmtId="0" fontId="12" fillId="4" borderId="20" xfId="2" applyFont="1" applyFill="1" applyBorder="1" applyAlignment="1" applyProtection="1">
      <alignment horizontal="left" vertical="center" indent="4"/>
      <protection hidden="1"/>
    </xf>
    <xf numFmtId="0" fontId="12" fillId="4" borderId="38" xfId="2" applyFont="1" applyFill="1" applyBorder="1" applyAlignment="1" applyProtection="1">
      <alignment horizontal="left" vertical="center" indent="4"/>
      <protection hidden="1"/>
    </xf>
    <xf numFmtId="0" fontId="12" fillId="4" borderId="39" xfId="2" applyFont="1" applyFill="1" applyBorder="1" applyAlignment="1" applyProtection="1">
      <alignment horizontal="left" vertical="center" indent="4"/>
      <protection hidden="1"/>
    </xf>
    <xf numFmtId="0" fontId="12" fillId="3" borderId="11" xfId="2" applyFont="1" applyFill="1" applyBorder="1" applyAlignment="1" applyProtection="1">
      <alignment horizontal="center" vertical="center"/>
      <protection hidden="1"/>
    </xf>
    <xf numFmtId="0" fontId="12" fillId="3" borderId="0" xfId="2" applyFont="1" applyFill="1" applyAlignment="1" applyProtection="1">
      <alignment horizontal="center" vertical="center"/>
      <protection hidden="1"/>
    </xf>
    <xf numFmtId="0" fontId="5" fillId="4" borderId="26" xfId="2" applyFont="1" applyFill="1" applyBorder="1" applyAlignment="1" applyProtection="1">
      <alignment horizontal="left" vertical="center" indent="4"/>
      <protection hidden="1"/>
    </xf>
    <xf numFmtId="0" fontId="5" fillId="4" borderId="57" xfId="2" applyFont="1" applyFill="1" applyBorder="1" applyAlignment="1" applyProtection="1">
      <alignment horizontal="left" vertical="center" indent="4"/>
      <protection hidden="1"/>
    </xf>
    <xf numFmtId="0" fontId="13" fillId="4" borderId="11" xfId="2" applyFont="1" applyFill="1" applyBorder="1" applyAlignment="1" applyProtection="1">
      <alignment horizontal="left" vertical="center" indent="4"/>
      <protection hidden="1"/>
    </xf>
    <xf numFmtId="0" fontId="13" fillId="4" borderId="0" xfId="2" applyFont="1" applyFill="1" applyAlignment="1" applyProtection="1">
      <alignment horizontal="left" vertical="center" indent="4"/>
      <protection hidden="1"/>
    </xf>
    <xf numFmtId="0" fontId="5" fillId="4" borderId="11" xfId="2" applyFont="1" applyFill="1" applyBorder="1" applyAlignment="1" applyProtection="1">
      <alignment horizontal="left" vertical="center" indent="4"/>
      <protection hidden="1"/>
    </xf>
    <xf numFmtId="0" fontId="5" fillId="4" borderId="0" xfId="2" applyFont="1" applyFill="1" applyAlignment="1" applyProtection="1">
      <alignment horizontal="left" vertical="center" indent="4"/>
      <protection hidden="1"/>
    </xf>
    <xf numFmtId="0" fontId="5" fillId="4" borderId="38" xfId="2" applyFont="1" applyFill="1" applyBorder="1" applyAlignment="1" applyProtection="1">
      <alignment horizontal="left" vertical="center" indent="4"/>
      <protection hidden="1"/>
    </xf>
    <xf numFmtId="0" fontId="5" fillId="4" borderId="58" xfId="2" applyFont="1" applyFill="1" applyBorder="1" applyAlignment="1" applyProtection="1">
      <alignment horizontal="left" vertical="center" indent="4"/>
      <protection hidden="1"/>
    </xf>
    <xf numFmtId="0" fontId="5" fillId="4" borderId="27" xfId="2" applyFont="1" applyFill="1" applyBorder="1" applyAlignment="1" applyProtection="1">
      <alignment horizontal="left" vertical="center" indent="4"/>
      <protection hidden="1"/>
    </xf>
    <xf numFmtId="0" fontId="13" fillId="4" borderId="20" xfId="2" applyFont="1" applyFill="1" applyBorder="1" applyAlignment="1" applyProtection="1">
      <alignment horizontal="left" vertical="center" indent="4"/>
      <protection hidden="1"/>
    </xf>
    <xf numFmtId="0" fontId="5" fillId="4" borderId="20" xfId="2" applyFont="1" applyFill="1" applyBorder="1" applyAlignment="1" applyProtection="1">
      <alignment horizontal="left" vertical="center" indent="4"/>
      <protection hidden="1"/>
    </xf>
    <xf numFmtId="0" fontId="5" fillId="4" borderId="39" xfId="2" applyFont="1" applyFill="1" applyBorder="1" applyAlignment="1" applyProtection="1">
      <alignment horizontal="left" vertical="center" indent="4"/>
      <protection hidden="1"/>
    </xf>
    <xf numFmtId="0" fontId="12" fillId="3" borderId="20" xfId="2" applyFont="1" applyFill="1" applyBorder="1" applyAlignment="1" applyProtection="1">
      <alignment horizontal="center" vertical="center"/>
      <protection hidden="1"/>
    </xf>
    <xf numFmtId="0" fontId="13" fillId="0" borderId="20" xfId="2" applyFont="1" applyBorder="1" applyAlignment="1" applyProtection="1">
      <alignment horizontal="center" vertical="center"/>
      <protection hidden="1"/>
    </xf>
    <xf numFmtId="0" fontId="6" fillId="0" borderId="0" xfId="0" applyFont="1" applyAlignment="1">
      <alignment horizontal="center" vertical="top" wrapText="1"/>
    </xf>
    <xf numFmtId="0" fontId="6" fillId="0" borderId="18" xfId="2" applyFont="1" applyBorder="1" applyAlignment="1" applyProtection="1">
      <alignment horizontal="center" vertical="center"/>
      <protection hidden="1"/>
    </xf>
    <xf numFmtId="0" fontId="6" fillId="0" borderId="24" xfId="2" applyFont="1" applyBorder="1" applyAlignment="1" applyProtection="1">
      <alignment horizontal="center" vertical="center"/>
      <protection hidden="1"/>
    </xf>
    <xf numFmtId="0" fontId="6" fillId="0" borderId="25" xfId="2" applyFont="1" applyBorder="1" applyAlignment="1" applyProtection="1">
      <alignment horizontal="center" vertical="center"/>
      <protection hidden="1"/>
    </xf>
    <xf numFmtId="0" fontId="23" fillId="2" borderId="0" xfId="2" applyFont="1" applyFill="1" applyAlignment="1" applyProtection="1">
      <alignment horizontal="center" vertical="center"/>
      <protection locked="0"/>
    </xf>
    <xf numFmtId="6" fontId="17" fillId="9" borderId="0" xfId="2" applyNumberFormat="1" applyFont="1" applyFill="1" applyAlignment="1" applyProtection="1">
      <alignment vertical="center"/>
      <protection hidden="1"/>
    </xf>
    <xf numFmtId="0" fontId="17" fillId="9" borderId="0" xfId="2" applyFont="1" applyFill="1" applyAlignment="1" applyProtection="1">
      <alignment vertical="center"/>
      <protection hidden="1"/>
    </xf>
    <xf numFmtId="0" fontId="2" fillId="0" borderId="0" xfId="2" applyFont="1" applyAlignment="1" applyProtection="1">
      <alignment horizontal="center" vertical="top" wrapText="1"/>
      <protection hidden="1"/>
    </xf>
    <xf numFmtId="0" fontId="6" fillId="2" borderId="13" xfId="2" applyFont="1" applyFill="1" applyBorder="1" applyAlignment="1" applyProtection="1">
      <alignment horizontal="center" vertical="center"/>
      <protection hidden="1"/>
    </xf>
    <xf numFmtId="0" fontId="6" fillId="2" borderId="14" xfId="2" applyFont="1" applyFill="1" applyBorder="1" applyAlignment="1" applyProtection="1">
      <alignment horizontal="center" vertical="center"/>
      <protection hidden="1"/>
    </xf>
    <xf numFmtId="0" fontId="5" fillId="8" borderId="44" xfId="2" applyFont="1" applyFill="1" applyBorder="1" applyAlignment="1" applyProtection="1">
      <alignment horizontal="left" vertical="center"/>
      <protection hidden="1"/>
    </xf>
    <xf numFmtId="0" fontId="5" fillId="8" borderId="52" xfId="2" applyFont="1" applyFill="1" applyBorder="1" applyAlignment="1" applyProtection="1">
      <alignment horizontal="left" vertical="center"/>
      <protection hidden="1"/>
    </xf>
    <xf numFmtId="0" fontId="13" fillId="8" borderId="44" xfId="2" applyFont="1" applyFill="1" applyBorder="1" applyAlignment="1" applyProtection="1">
      <alignment horizontal="center" vertical="center"/>
      <protection hidden="1"/>
    </xf>
    <xf numFmtId="0" fontId="13" fillId="8" borderId="52" xfId="2" applyFont="1" applyFill="1" applyBorder="1" applyAlignment="1" applyProtection="1">
      <alignment horizontal="center" vertical="center"/>
      <protection hidden="1"/>
    </xf>
    <xf numFmtId="0" fontId="12" fillId="3" borderId="45" xfId="2" applyFont="1" applyFill="1" applyBorder="1" applyAlignment="1" applyProtection="1">
      <alignment horizontal="center" vertical="center"/>
      <protection hidden="1"/>
    </xf>
    <xf numFmtId="0" fontId="12" fillId="3" borderId="44" xfId="2" applyFont="1" applyFill="1" applyBorder="1" applyAlignment="1" applyProtection="1">
      <alignment horizontal="center" vertical="center"/>
      <protection hidden="1"/>
    </xf>
    <xf numFmtId="0" fontId="12" fillId="3" borderId="52" xfId="2" applyFont="1" applyFill="1" applyBorder="1" applyAlignment="1" applyProtection="1">
      <alignment horizontal="center" vertical="center"/>
      <protection hidden="1"/>
    </xf>
    <xf numFmtId="0" fontId="5" fillId="8" borderId="44" xfId="2" applyFont="1" applyFill="1" applyBorder="1" applyAlignment="1" applyProtection="1">
      <alignment horizontal="center" vertical="center"/>
      <protection hidden="1"/>
    </xf>
    <xf numFmtId="0" fontId="5" fillId="8" borderId="52" xfId="2" applyFont="1" applyFill="1" applyBorder="1" applyAlignment="1" applyProtection="1">
      <alignment horizontal="center" vertical="center"/>
      <protection hidden="1"/>
    </xf>
  </cellXfs>
  <cellStyles count="5">
    <cellStyle name="Normal" xfId="0" builtinId="0"/>
    <cellStyle name="Normal 2" xfId="4" xr:uid="{FB710363-363F-4EBB-805B-00F39175EE7E}"/>
    <cellStyle name="Normal_CAMPAÑA 2 TRAMOS" xfId="3" xr:uid="{00000000-0005-0000-0000-000001000000}"/>
    <cellStyle name="Normal_plantilla definitiva Campaña fin de Año " xfId="2" xr:uid="{00000000-0005-0000-0000-00000200000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127384</xdr:colOff>
      <xdr:row>0</xdr:row>
      <xdr:rowOff>123912</xdr:rowOff>
    </xdr:from>
    <xdr:to>
      <xdr:col>13</xdr:col>
      <xdr:colOff>706413</xdr:colOff>
      <xdr:row>7</xdr:row>
      <xdr:rowOff>156338</xdr:rowOff>
    </xdr:to>
    <xdr:pic>
      <xdr:nvPicPr>
        <xdr:cNvPr id="7" name="Imagen 6">
          <a:extLst>
            <a:ext uri="{FF2B5EF4-FFF2-40B4-BE49-F238E27FC236}">
              <a16:creationId xmlns:a16="http://schemas.microsoft.com/office/drawing/2014/main" id="{B8FF84C0-9F66-4D4D-95DD-0D6E37815DFF}"/>
            </a:ext>
          </a:extLst>
        </xdr:cNvPr>
        <xdr:cNvPicPr>
          <a:picLocks noChangeAspect="1"/>
        </xdr:cNvPicPr>
      </xdr:nvPicPr>
      <xdr:blipFill>
        <a:blip xmlns:r="http://schemas.openxmlformats.org/officeDocument/2006/relationships" r:embed="rId1"/>
        <a:stretch>
          <a:fillRect/>
        </a:stretch>
      </xdr:blipFill>
      <xdr:spPr>
        <a:xfrm>
          <a:off x="289512" y="123912"/>
          <a:ext cx="11007312" cy="1369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146136</xdr:colOff>
      <xdr:row>0</xdr:row>
      <xdr:rowOff>62631</xdr:rowOff>
    </xdr:from>
    <xdr:to>
      <xdr:col>14</xdr:col>
      <xdr:colOff>309562</xdr:colOff>
      <xdr:row>8</xdr:row>
      <xdr:rowOff>134939</xdr:rowOff>
    </xdr:to>
    <xdr:pic>
      <xdr:nvPicPr>
        <xdr:cNvPr id="3" name="Imagen 2">
          <a:extLst>
            <a:ext uri="{FF2B5EF4-FFF2-40B4-BE49-F238E27FC236}">
              <a16:creationId xmlns:a16="http://schemas.microsoft.com/office/drawing/2014/main" id="{6F80ABEE-D622-437A-BD5D-38D77125AE36}"/>
            </a:ext>
          </a:extLst>
        </xdr:cNvPr>
        <xdr:cNvPicPr>
          <a:picLocks noChangeAspect="1"/>
        </xdr:cNvPicPr>
      </xdr:nvPicPr>
      <xdr:blipFill>
        <a:blip xmlns:r="http://schemas.openxmlformats.org/officeDocument/2006/relationships" r:embed="rId1"/>
        <a:stretch>
          <a:fillRect/>
        </a:stretch>
      </xdr:blipFill>
      <xdr:spPr>
        <a:xfrm>
          <a:off x="146136" y="62631"/>
          <a:ext cx="11760114" cy="15963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22"/>
  <sheetViews>
    <sheetView showGridLines="0" tabSelected="1" topLeftCell="A289" zoomScale="70" zoomScaleNormal="70" zoomScaleSheetLayoutView="75" workbookViewId="0">
      <selection activeCell="G13" sqref="G13"/>
    </sheetView>
  </sheetViews>
  <sheetFormatPr baseColWidth="10" defaultColWidth="11.5703125" defaultRowHeight="13.5" x14ac:dyDescent="0.2"/>
  <cols>
    <col min="1" max="1" width="2.42578125" style="2" customWidth="1"/>
    <col min="2" max="2" width="23.42578125" style="2" customWidth="1"/>
    <col min="3" max="3" width="12.140625" style="2" customWidth="1"/>
    <col min="4" max="4" width="13" style="2" customWidth="1"/>
    <col min="5" max="5" width="11.140625" style="2" customWidth="1"/>
    <col min="6" max="6" width="11.85546875" style="2" customWidth="1"/>
    <col min="7" max="7" width="12.140625" style="2" customWidth="1"/>
    <col min="8" max="9" width="11.42578125" style="2" customWidth="1"/>
    <col min="10" max="10" width="11.5703125" style="2" customWidth="1"/>
    <col min="11" max="11" width="11.85546875" style="2" customWidth="1"/>
    <col min="12" max="12" width="11.42578125" style="2" bestFit="1" customWidth="1"/>
    <col min="13" max="13" width="6.140625" style="2" customWidth="1"/>
    <col min="14" max="14" width="10.85546875" style="2" customWidth="1"/>
    <col min="15"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c r="N3"/>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c r="I6" s="1"/>
      <c r="J6" s="1"/>
      <c r="K6" s="1"/>
      <c r="L6" s="1"/>
      <c r="M6" s="1"/>
    </row>
    <row r="7" spans="2:15" ht="15" customHeight="1" x14ac:dyDescent="0.2">
      <c r="B7" s="1"/>
      <c r="C7" s="1"/>
      <c r="D7" s="1"/>
      <c r="E7" s="1"/>
      <c r="F7" s="1"/>
      <c r="G7" s="1"/>
      <c r="H7" s="1"/>
      <c r="I7" s="1"/>
      <c r="J7" s="1"/>
      <c r="K7" s="1"/>
      <c r="L7" s="1"/>
      <c r="M7" s="1"/>
    </row>
    <row r="8" spans="2:15" ht="15" customHeight="1" x14ac:dyDescent="0.2">
      <c r="B8" s="1"/>
      <c r="C8" s="1"/>
      <c r="D8" s="1"/>
      <c r="E8" s="1"/>
      <c r="F8" s="1"/>
      <c r="G8" s="1"/>
      <c r="H8" s="1"/>
      <c r="I8" s="1"/>
      <c r="J8" s="1"/>
      <c r="K8" s="1"/>
      <c r="L8" s="1"/>
      <c r="M8" s="1"/>
    </row>
    <row r="9" spans="2:15" ht="15" customHeight="1" x14ac:dyDescent="0.2">
      <c r="B9" s="1"/>
      <c r="C9" s="1"/>
      <c r="D9" s="1"/>
      <c r="E9" s="1"/>
      <c r="F9" s="1"/>
      <c r="G9" s="1"/>
      <c r="H9" s="1"/>
      <c r="I9" s="1"/>
      <c r="J9" s="1"/>
      <c r="K9" s="1"/>
      <c r="L9" s="1"/>
      <c r="M9" s="1"/>
    </row>
    <row r="10" spans="2:15" ht="8.4499999999999993" customHeight="1" x14ac:dyDescent="0.2">
      <c r="B10" s="1"/>
      <c r="C10" s="1"/>
      <c r="D10" s="1"/>
      <c r="E10" s="1"/>
      <c r="F10" s="1"/>
      <c r="G10" s="1"/>
      <c r="H10" s="1"/>
      <c r="I10" s="1"/>
      <c r="J10" s="1"/>
      <c r="K10" s="1"/>
      <c r="L10" s="1"/>
      <c r="M10" s="1"/>
    </row>
    <row r="11" spans="2:15" ht="46.35" customHeight="1" x14ac:dyDescent="0.2">
      <c r="B11" s="125" t="s">
        <v>0</v>
      </c>
      <c r="C11" s="125"/>
      <c r="D11" s="125"/>
      <c r="E11" s="125"/>
      <c r="F11" s="125"/>
      <c r="G11" s="125"/>
      <c r="H11" s="125"/>
      <c r="I11" s="125"/>
      <c r="J11" s="125"/>
      <c r="K11" s="125"/>
      <c r="L11" s="125"/>
      <c r="M11" s="125"/>
      <c r="N11" s="125"/>
    </row>
    <row r="12" spans="2:15" ht="12" customHeight="1" x14ac:dyDescent="0.2">
      <c r="B12" s="1"/>
      <c r="C12" s="1"/>
      <c r="D12" s="1"/>
      <c r="E12" s="1"/>
      <c r="F12" s="1"/>
      <c r="G12" s="1"/>
      <c r="H12" s="1"/>
      <c r="I12" s="1"/>
      <c r="J12" s="1"/>
      <c r="K12" s="1"/>
      <c r="L12" s="1"/>
      <c r="M12" s="1"/>
    </row>
    <row r="13" spans="2:15" ht="21" customHeight="1" x14ac:dyDescent="0.2">
      <c r="B13" s="139" t="s">
        <v>1</v>
      </c>
      <c r="C13" s="140"/>
      <c r="D13" s="75">
        <v>3.95E-2</v>
      </c>
      <c r="E13" s="1"/>
      <c r="F13" s="1"/>
      <c r="G13" s="1"/>
      <c r="H13" s="1"/>
      <c r="M13" s="1"/>
      <c r="N13" s="31"/>
      <c r="O13" s="31"/>
    </row>
    <row r="14" spans="2:15" ht="11.1" customHeight="1" x14ac:dyDescent="0.2">
      <c r="B14" s="1" t="s">
        <v>2</v>
      </c>
      <c r="C14" s="1"/>
      <c r="D14" s="1"/>
      <c r="E14" s="1"/>
      <c r="F14" s="1"/>
      <c r="G14" s="1"/>
      <c r="H14" s="1"/>
      <c r="M14" s="1"/>
      <c r="N14" s="31"/>
      <c r="O14" s="31"/>
    </row>
    <row r="15" spans="2:15" ht="11.1" customHeight="1" x14ac:dyDescent="0.2">
      <c r="B15" s="1"/>
      <c r="C15" s="1"/>
      <c r="D15" s="1"/>
      <c r="E15" s="1"/>
      <c r="F15" s="1"/>
      <c r="G15" s="1"/>
      <c r="H15" s="1"/>
      <c r="M15" s="1"/>
      <c r="N15" s="31"/>
      <c r="O15" s="31"/>
    </row>
    <row r="16" spans="2:15" ht="11.1" customHeight="1" x14ac:dyDescent="0.2">
      <c r="B16" s="1"/>
      <c r="C16" s="1"/>
      <c r="D16" s="1"/>
      <c r="E16" s="1"/>
      <c r="F16" s="1"/>
      <c r="G16" s="1"/>
      <c r="H16" s="1"/>
      <c r="M16" s="1"/>
      <c r="N16" s="31"/>
      <c r="O16" s="31"/>
    </row>
    <row r="17" spans="2:15" ht="10.35" customHeight="1" x14ac:dyDescent="0.2">
      <c r="C17" s="1"/>
      <c r="D17" s="1"/>
      <c r="E17" s="1"/>
      <c r="F17" s="1"/>
      <c r="G17" s="1"/>
      <c r="H17" s="1"/>
      <c r="I17" s="1"/>
      <c r="J17" s="1"/>
      <c r="K17" s="141"/>
      <c r="L17" s="141"/>
      <c r="M17" s="141"/>
      <c r="N17" s="141"/>
      <c r="O17" s="141"/>
    </row>
    <row r="18" spans="2:15" ht="15" customHeight="1" x14ac:dyDescent="0.2">
      <c r="B18" s="1"/>
      <c r="C18" s="1"/>
      <c r="D18" s="142" t="s">
        <v>3</v>
      </c>
      <c r="E18" s="143"/>
      <c r="F18" s="143"/>
      <c r="G18" s="143"/>
      <c r="H18" s="143"/>
      <c r="I18" s="143"/>
      <c r="J18" s="144"/>
      <c r="K18" s="33"/>
      <c r="L18" s="145"/>
      <c r="M18" s="145"/>
      <c r="N18" s="145"/>
      <c r="O18" s="145"/>
    </row>
    <row r="19" spans="2:15" ht="15" customHeight="1" x14ac:dyDescent="0.2">
      <c r="B19" s="1"/>
      <c r="C19" s="1"/>
      <c r="D19" s="10" t="s">
        <v>4</v>
      </c>
      <c r="E19" s="128" t="s">
        <v>5</v>
      </c>
      <c r="F19" s="129"/>
      <c r="G19" s="128" t="s">
        <v>6</v>
      </c>
      <c r="H19" s="129"/>
      <c r="I19" s="128" t="s">
        <v>7</v>
      </c>
      <c r="J19" s="129"/>
      <c r="K19" s="32"/>
      <c r="L19" s="130"/>
      <c r="M19" s="130"/>
      <c r="N19" s="130"/>
      <c r="O19" s="130"/>
    </row>
    <row r="20" spans="2:15" ht="15" customHeight="1" thickBot="1" x14ac:dyDescent="0.25">
      <c r="B20" s="1"/>
      <c r="C20" s="1"/>
      <c r="D20" s="11" t="s">
        <v>8</v>
      </c>
      <c r="E20" s="131">
        <v>5.0000000000000001E-3</v>
      </c>
      <c r="F20" s="132"/>
      <c r="G20" s="131">
        <v>0.01</v>
      </c>
      <c r="H20" s="132"/>
      <c r="I20" s="131">
        <v>0.01</v>
      </c>
      <c r="J20" s="132"/>
      <c r="K20" s="32"/>
      <c r="L20" s="130"/>
      <c r="M20" s="130"/>
      <c r="N20" s="130"/>
      <c r="O20" s="130"/>
    </row>
    <row r="21" spans="2:15" s="80" customFormat="1" ht="15" hidden="1" customHeight="1" thickBot="1" x14ac:dyDescent="0.25">
      <c r="B21" s="67"/>
      <c r="C21" s="67"/>
      <c r="D21" s="32"/>
      <c r="E21" s="78"/>
      <c r="F21" s="78"/>
      <c r="G21" s="78"/>
      <c r="H21" s="78"/>
      <c r="I21" s="78"/>
      <c r="J21" s="78"/>
      <c r="K21" s="32"/>
      <c r="L21" s="79"/>
      <c r="M21" s="79"/>
      <c r="N21" s="79"/>
      <c r="O21" s="79"/>
    </row>
    <row r="22" spans="2:15" s="80" customFormat="1" ht="15" hidden="1" customHeight="1" thickBot="1" x14ac:dyDescent="0.25">
      <c r="B22" s="67"/>
      <c r="C22" s="67"/>
      <c r="D22" s="67"/>
      <c r="E22" s="67"/>
      <c r="F22" s="67"/>
      <c r="G22" s="67"/>
      <c r="H22" s="67"/>
      <c r="I22" s="67"/>
      <c r="J22" s="67"/>
      <c r="K22" s="81"/>
      <c r="L22" s="81"/>
      <c r="M22" s="81"/>
      <c r="N22" s="81"/>
      <c r="O22" s="81"/>
    </row>
    <row r="23" spans="2:15" s="80" customFormat="1" ht="15" hidden="1" customHeight="1" thickBot="1" x14ac:dyDescent="0.25">
      <c r="B23" s="126" t="s">
        <v>4</v>
      </c>
      <c r="C23" s="127"/>
      <c r="D23" s="65">
        <v>24</v>
      </c>
      <c r="E23" s="65">
        <v>36</v>
      </c>
      <c r="F23" s="12">
        <v>48</v>
      </c>
      <c r="G23" s="12">
        <v>60</v>
      </c>
      <c r="H23" s="12">
        <v>72</v>
      </c>
      <c r="I23" s="13">
        <v>84</v>
      </c>
      <c r="J23" s="65">
        <v>96</v>
      </c>
      <c r="K23" s="13">
        <v>108</v>
      </c>
      <c r="L23" s="14">
        <v>120</v>
      </c>
      <c r="M23" s="82"/>
      <c r="N23" s="63" t="s">
        <v>9</v>
      </c>
    </row>
    <row r="24" spans="2:15" s="80" customFormat="1" ht="15" hidden="1" customHeight="1" x14ac:dyDescent="0.2">
      <c r="B24" s="133" t="s">
        <v>10</v>
      </c>
      <c r="C24" s="134"/>
      <c r="D24" s="83">
        <v>6.5000000000000002E-2</v>
      </c>
      <c r="E24" s="83">
        <v>6.5000000000000002E-2</v>
      </c>
      <c r="F24" s="83">
        <v>6.5000000000000002E-2</v>
      </c>
      <c r="G24" s="83">
        <v>6.5000000000000002E-2</v>
      </c>
      <c r="H24" s="83">
        <v>6.5000000000000002E-2</v>
      </c>
      <c r="I24" s="83">
        <v>6.5000000000000002E-2</v>
      </c>
      <c r="J24" s="83">
        <v>6.5000000000000002E-2</v>
      </c>
      <c r="K24" s="83">
        <v>6.5000000000000002E-2</v>
      </c>
      <c r="L24" s="83">
        <v>6.5000000000000002E-2</v>
      </c>
      <c r="M24" s="82"/>
      <c r="N24" s="84"/>
    </row>
    <row r="25" spans="2:15" s="80" customFormat="1" ht="15" hidden="1" customHeight="1" x14ac:dyDescent="0.2">
      <c r="B25" s="135" t="s">
        <v>11</v>
      </c>
      <c r="C25" s="136"/>
      <c r="D25" s="85">
        <v>-5.0000000000000001E-3</v>
      </c>
      <c r="E25" s="85">
        <v>-5.0000000000000001E-3</v>
      </c>
      <c r="F25" s="85">
        <v>-5.0000000000000001E-3</v>
      </c>
      <c r="G25" s="85">
        <v>-5.0000000000000001E-3</v>
      </c>
      <c r="H25" s="85">
        <v>-4.9999999999999992E-3</v>
      </c>
      <c r="I25" s="85">
        <v>0.01</v>
      </c>
      <c r="J25" s="85">
        <v>0.01</v>
      </c>
      <c r="K25" s="85">
        <v>0.01</v>
      </c>
      <c r="L25" s="85">
        <v>0.01</v>
      </c>
      <c r="M25" s="82"/>
      <c r="N25" s="63" t="s">
        <v>12</v>
      </c>
    </row>
    <row r="26" spans="2:15" s="80" customFormat="1" ht="15" hidden="1" customHeight="1" x14ac:dyDescent="0.2">
      <c r="B26" s="135" t="s">
        <v>13</v>
      </c>
      <c r="C26" s="136"/>
      <c r="D26" s="85">
        <v>7.5000000000000006E-3</v>
      </c>
      <c r="E26" s="85">
        <v>7.5000000000000006E-3</v>
      </c>
      <c r="F26" s="85">
        <v>7.5000000000000006E-3</v>
      </c>
      <c r="G26" s="85">
        <v>9.9999999999999985E-3</v>
      </c>
      <c r="H26" s="85">
        <v>0.01</v>
      </c>
      <c r="I26" s="85">
        <v>2.5000000000000001E-2</v>
      </c>
      <c r="J26" s="85">
        <v>1.7500000000000002E-2</v>
      </c>
      <c r="K26" s="85">
        <v>1.7500000000000002E-2</v>
      </c>
      <c r="L26" s="85">
        <v>1.7500000000000002E-2</v>
      </c>
      <c r="M26" s="82"/>
      <c r="N26" s="84"/>
    </row>
    <row r="27" spans="2:15" s="80" customFormat="1" ht="15.75" hidden="1" x14ac:dyDescent="0.2">
      <c r="B27" s="135" t="s">
        <v>14</v>
      </c>
      <c r="C27" s="136"/>
      <c r="D27" s="85">
        <v>0</v>
      </c>
      <c r="E27" s="85">
        <v>0</v>
      </c>
      <c r="F27" s="85">
        <v>0</v>
      </c>
      <c r="G27" s="85">
        <v>0</v>
      </c>
      <c r="H27" s="85">
        <v>0</v>
      </c>
      <c r="I27" s="85">
        <v>0</v>
      </c>
      <c r="J27" s="85">
        <v>0</v>
      </c>
      <c r="K27" s="85">
        <v>0</v>
      </c>
      <c r="L27" s="85">
        <v>0</v>
      </c>
      <c r="M27" s="82"/>
      <c r="N27" s="63" t="s">
        <v>15</v>
      </c>
    </row>
    <row r="28" spans="2:15" s="80" customFormat="1" ht="15.75" hidden="1" x14ac:dyDescent="0.2">
      <c r="B28" s="135" t="s">
        <v>16</v>
      </c>
      <c r="C28" s="136"/>
      <c r="D28" s="85">
        <v>0</v>
      </c>
      <c r="E28" s="85">
        <v>0</v>
      </c>
      <c r="F28" s="85">
        <v>0</v>
      </c>
      <c r="G28" s="85">
        <v>0</v>
      </c>
      <c r="H28" s="85">
        <v>0</v>
      </c>
      <c r="I28" s="85">
        <v>0</v>
      </c>
      <c r="J28" s="85">
        <v>0</v>
      </c>
      <c r="K28" s="85">
        <v>0</v>
      </c>
      <c r="L28" s="85">
        <v>0</v>
      </c>
      <c r="M28" s="82"/>
      <c r="N28" s="84"/>
    </row>
    <row r="29" spans="2:15" s="80" customFormat="1" ht="12" hidden="1" customHeight="1" x14ac:dyDescent="0.2">
      <c r="B29" s="148" t="s">
        <v>17</v>
      </c>
      <c r="C29" s="149"/>
      <c r="D29" s="86"/>
      <c r="E29" s="86"/>
      <c r="F29" s="83"/>
      <c r="G29" s="83"/>
      <c r="H29" s="83"/>
      <c r="I29" s="86"/>
      <c r="J29" s="87"/>
      <c r="K29" s="86"/>
      <c r="L29" s="88"/>
      <c r="M29" s="82"/>
    </row>
    <row r="30" spans="2:15" s="80" customFormat="1" ht="16.350000000000001" hidden="1" customHeight="1" x14ac:dyDescent="0.2">
      <c r="B30" s="150" t="s">
        <v>18</v>
      </c>
      <c r="C30" s="151"/>
      <c r="D30" s="89">
        <v>4.7751805310766275E-2</v>
      </c>
      <c r="E30" s="89">
        <v>3.2946854268115625E-2</v>
      </c>
      <c r="F30" s="89">
        <v>2.580351737722696E-2</v>
      </c>
      <c r="G30" s="89">
        <v>2.1617732590406044E-2</v>
      </c>
      <c r="H30" s="89">
        <v>1.8724792247379982E-2</v>
      </c>
      <c r="I30" s="90">
        <v>1.6770061349681994E-2</v>
      </c>
      <c r="J30" s="91">
        <v>1.5327620609847601E-2</v>
      </c>
      <c r="K30" s="92">
        <v>1.4159953298760061E-2</v>
      </c>
      <c r="L30" s="90">
        <v>1.3350433185513176E-2</v>
      </c>
      <c r="M30" s="82"/>
    </row>
    <row r="31" spans="2:15" s="80" customFormat="1" ht="12" hidden="1" customHeight="1" x14ac:dyDescent="0.2">
      <c r="B31" s="155" t="s">
        <v>19</v>
      </c>
      <c r="C31" s="156"/>
      <c r="D31" s="93">
        <v>4.8670522774998261E-2</v>
      </c>
      <c r="E31" s="94">
        <v>3.3929536972284027E-2</v>
      </c>
      <c r="F31" s="94">
        <v>2.6892623038529084E-2</v>
      </c>
      <c r="G31" s="94">
        <v>2.2838397282150803E-2</v>
      </c>
      <c r="H31" s="94">
        <v>2.0018742716645336E-2</v>
      </c>
      <c r="I31" s="95">
        <v>1.8223869145955331E-2</v>
      </c>
      <c r="J31" s="96">
        <v>1.6965198232265437E-2</v>
      </c>
      <c r="K31" s="97">
        <v>1.6341112748984261E-2</v>
      </c>
      <c r="L31" s="95">
        <v>1.5718481863752624E-2</v>
      </c>
      <c r="M31" s="82"/>
    </row>
    <row r="32" spans="2:15" s="80" customFormat="1" ht="15.6" hidden="1" customHeight="1" x14ac:dyDescent="0.2">
      <c r="B32" s="157" t="s">
        <v>20</v>
      </c>
      <c r="C32" s="158"/>
      <c r="D32" s="98">
        <v>4.717127259658873E-2</v>
      </c>
      <c r="E32" s="99">
        <v>3.2780004413696683E-2</v>
      </c>
      <c r="F32" s="99">
        <v>2.5647376645269674E-2</v>
      </c>
      <c r="G32" s="99">
        <v>2.1421052553615285E-2</v>
      </c>
      <c r="H32" s="99">
        <v>1.8601667719229231E-2</v>
      </c>
      <c r="I32" s="100">
        <v>1.6667268461306974E-2</v>
      </c>
      <c r="J32" s="98">
        <v>1.5261773554836169E-2</v>
      </c>
      <c r="K32" s="101">
        <v>1.4492073193563567E-2</v>
      </c>
      <c r="L32" s="100">
        <v>1.3635564319902661E-2</v>
      </c>
      <c r="M32" s="82"/>
    </row>
    <row r="33" spans="2:14" s="80" customFormat="1" ht="18" hidden="1" customHeight="1" thickBot="1" x14ac:dyDescent="0.25">
      <c r="B33" s="159" t="s">
        <v>21</v>
      </c>
      <c r="C33" s="160"/>
      <c r="D33" s="102">
        <v>4.630582836513468E-2</v>
      </c>
      <c r="E33" s="103">
        <v>3.1859638490131924E-2</v>
      </c>
      <c r="F33" s="103">
        <v>2.4651693569589159E-2</v>
      </c>
      <c r="G33" s="103">
        <v>2.0339011073368319E-2</v>
      </c>
      <c r="H33" s="103">
        <v>1.7473921843921658E-2</v>
      </c>
      <c r="I33" s="104">
        <v>1.5435989212468417E-2</v>
      </c>
      <c r="J33" s="105">
        <v>1.3914988795814166E-2</v>
      </c>
      <c r="K33" s="106">
        <v>1.2738568443899683E-2</v>
      </c>
      <c r="L33" s="104">
        <v>1.1803312232021704E-2</v>
      </c>
      <c r="M33" s="82"/>
    </row>
    <row r="34" spans="2:14" ht="12" customHeight="1" x14ac:dyDescent="0.2">
      <c r="B34" s="6"/>
      <c r="C34" s="6"/>
      <c r="D34" s="21"/>
      <c r="E34" s="21"/>
      <c r="F34" s="21"/>
      <c r="G34" s="21"/>
      <c r="H34" s="21"/>
      <c r="I34" s="21"/>
      <c r="J34" s="21"/>
      <c r="K34" s="21"/>
      <c r="L34" s="21"/>
      <c r="M34" s="15"/>
    </row>
    <row r="35" spans="2:14" ht="12" customHeight="1" x14ac:dyDescent="0.2">
      <c r="B35" s="6"/>
      <c r="C35" s="6"/>
      <c r="D35" s="21"/>
      <c r="E35" s="21"/>
      <c r="F35" s="21"/>
      <c r="G35" s="21"/>
      <c r="H35" s="21"/>
      <c r="I35" s="21"/>
      <c r="J35" s="21"/>
      <c r="K35" s="21"/>
      <c r="L35" s="21"/>
      <c r="M35" s="15"/>
    </row>
    <row r="36" spans="2:14" ht="12" customHeight="1" thickBot="1" x14ac:dyDescent="0.25">
      <c r="B36" s="6"/>
      <c r="C36" s="6"/>
      <c r="D36" s="21"/>
      <c r="E36" s="21"/>
      <c r="F36" s="21"/>
      <c r="G36" s="21"/>
      <c r="H36" s="21"/>
      <c r="I36" s="21"/>
      <c r="J36" s="21"/>
      <c r="K36" s="21"/>
      <c r="L36" s="21"/>
      <c r="M36" s="15"/>
    </row>
    <row r="37" spans="2:14" ht="12" customHeight="1" thickBot="1" x14ac:dyDescent="0.25">
      <c r="B37" s="126" t="s">
        <v>4</v>
      </c>
      <c r="C37" s="152"/>
      <c r="D37" s="107">
        <v>24</v>
      </c>
      <c r="E37" s="113">
        <v>36</v>
      </c>
      <c r="F37" s="113">
        <v>48</v>
      </c>
      <c r="G37" s="110">
        <v>60</v>
      </c>
      <c r="H37" s="12">
        <v>72</v>
      </c>
      <c r="I37" s="13">
        <v>84</v>
      </c>
      <c r="J37" s="65">
        <v>96</v>
      </c>
      <c r="K37" s="13">
        <v>108</v>
      </c>
      <c r="L37" s="14">
        <v>120</v>
      </c>
      <c r="M37" s="15"/>
      <c r="N37" s="63" t="s">
        <v>9</v>
      </c>
    </row>
    <row r="38" spans="2:14" ht="15" customHeight="1" x14ac:dyDescent="0.2">
      <c r="B38" s="137" t="s">
        <v>10</v>
      </c>
      <c r="C38" s="153"/>
      <c r="D38" s="108">
        <v>7.4999999999999997E-2</v>
      </c>
      <c r="E38" s="114">
        <v>7.4999999999999997E-2</v>
      </c>
      <c r="F38" s="114">
        <v>7.4999999999999997E-2</v>
      </c>
      <c r="G38" s="111">
        <v>7.4999999999999997E-2</v>
      </c>
      <c r="H38" s="16">
        <v>7.4999999999999997E-2</v>
      </c>
      <c r="I38" s="16">
        <v>7.4999999999999997E-2</v>
      </c>
      <c r="J38" s="16">
        <v>7.4999999999999997E-2</v>
      </c>
      <c r="K38" s="16">
        <v>7.4999999999999997E-2</v>
      </c>
      <c r="L38" s="16">
        <v>7.4999999999999997E-2</v>
      </c>
      <c r="M38" s="15"/>
      <c r="N38" s="64">
        <v>635</v>
      </c>
    </row>
    <row r="39" spans="2:14" ht="15" customHeight="1" x14ac:dyDescent="0.2">
      <c r="B39" s="146" t="s">
        <v>11</v>
      </c>
      <c r="C39" s="154"/>
      <c r="D39" s="108">
        <v>-2.5000000000000005E-3</v>
      </c>
      <c r="E39" s="114">
        <v>-2.5000000000000005E-3</v>
      </c>
      <c r="F39" s="114">
        <v>4.9999999999999992E-3</v>
      </c>
      <c r="G39" s="111">
        <v>4.9999999999999992E-3</v>
      </c>
      <c r="H39" s="16">
        <v>1.5000000000000001E-2</v>
      </c>
      <c r="I39" s="16">
        <v>0.03</v>
      </c>
      <c r="J39" s="16">
        <v>0.03</v>
      </c>
      <c r="K39" s="16">
        <v>0.03</v>
      </c>
      <c r="L39" s="16">
        <v>0.03</v>
      </c>
      <c r="M39" s="15"/>
      <c r="N39" s="63" t="s">
        <v>12</v>
      </c>
    </row>
    <row r="40" spans="2:14" ht="15" customHeight="1" x14ac:dyDescent="0.2">
      <c r="B40" s="146" t="s">
        <v>13</v>
      </c>
      <c r="C40" s="154"/>
      <c r="D40" s="108">
        <v>0.01</v>
      </c>
      <c r="E40" s="114">
        <v>0.01</v>
      </c>
      <c r="F40" s="114">
        <v>1.7500000000000002E-2</v>
      </c>
      <c r="G40" s="111">
        <v>1.9999999999999997E-2</v>
      </c>
      <c r="H40" s="16">
        <v>0.03</v>
      </c>
      <c r="I40" s="16">
        <v>4.4999999999999998E-2</v>
      </c>
      <c r="J40" s="16">
        <v>3.7499999999999999E-2</v>
      </c>
      <c r="K40" s="16">
        <v>3.7499999999999999E-2</v>
      </c>
      <c r="L40" s="17">
        <v>3.7499999999999999E-2</v>
      </c>
      <c r="M40" s="15"/>
      <c r="N40" s="64">
        <v>635</v>
      </c>
    </row>
    <row r="41" spans="2:14" ht="15" customHeight="1" x14ac:dyDescent="0.2">
      <c r="B41" s="146" t="s">
        <v>14</v>
      </c>
      <c r="C41" s="154"/>
      <c r="D41" s="108">
        <v>0</v>
      </c>
      <c r="E41" s="114">
        <v>0</v>
      </c>
      <c r="F41" s="114">
        <v>0</v>
      </c>
      <c r="G41" s="111">
        <v>0</v>
      </c>
      <c r="H41" s="16">
        <v>0</v>
      </c>
      <c r="I41" s="16">
        <v>9.999999999999995E-3</v>
      </c>
      <c r="J41" s="16">
        <v>2.4999999999999953E-3</v>
      </c>
      <c r="K41" s="16">
        <v>2.4999999999999953E-3</v>
      </c>
      <c r="L41" s="17">
        <v>2.4999999999999953E-3</v>
      </c>
      <c r="M41" s="15"/>
      <c r="N41" s="63" t="s">
        <v>15</v>
      </c>
    </row>
    <row r="42" spans="2:14" ht="13.5" customHeight="1" x14ac:dyDescent="0.2">
      <c r="B42" s="146" t="s">
        <v>16</v>
      </c>
      <c r="C42" s="154"/>
      <c r="D42" s="108">
        <v>0</v>
      </c>
      <c r="E42" s="114">
        <v>0</v>
      </c>
      <c r="F42" s="114">
        <v>0</v>
      </c>
      <c r="G42" s="111">
        <v>0</v>
      </c>
      <c r="H42" s="16">
        <v>0</v>
      </c>
      <c r="I42" s="16">
        <v>0</v>
      </c>
      <c r="J42" s="16">
        <v>0</v>
      </c>
      <c r="K42" s="16">
        <v>0</v>
      </c>
      <c r="L42" s="17">
        <v>0</v>
      </c>
      <c r="M42" s="15"/>
      <c r="N42" s="64">
        <v>9797</v>
      </c>
    </row>
    <row r="43" spans="2:14" ht="15" customHeight="1" x14ac:dyDescent="0.2">
      <c r="B43" s="161" t="s">
        <v>17</v>
      </c>
      <c r="C43" s="162"/>
      <c r="D43" s="107"/>
      <c r="E43" s="113"/>
      <c r="F43" s="113"/>
      <c r="G43" s="110"/>
      <c r="H43" s="16"/>
      <c r="I43" s="18"/>
      <c r="J43" s="19"/>
      <c r="K43" s="18"/>
      <c r="L43" s="20"/>
      <c r="M43" s="15"/>
    </row>
    <row r="44" spans="2:14" ht="15" customHeight="1" x14ac:dyDescent="0.2">
      <c r="B44" s="163" t="s">
        <v>18</v>
      </c>
      <c r="C44" s="164"/>
      <c r="D44" s="109">
        <v>4.8237769020170983E-2</v>
      </c>
      <c r="E44" s="115">
        <v>3.343834840894068E-2</v>
      </c>
      <c r="F44" s="115">
        <v>2.6308326151145946E-2</v>
      </c>
      <c r="G44" s="112">
        <v>2.2139003014699926E-2</v>
      </c>
      <c r="H44" s="22">
        <v>1.925967376964384E-2</v>
      </c>
      <c r="I44" s="23">
        <v>1.7322127175882968E-2</v>
      </c>
      <c r="J44" s="24">
        <v>1.589743035991906E-2</v>
      </c>
      <c r="K44" s="25">
        <v>1.4745209563781028E-2</v>
      </c>
      <c r="L44" s="23">
        <v>1.3956391620959154E-2</v>
      </c>
      <c r="M44" s="15"/>
    </row>
    <row r="45" spans="2:14" ht="15" customHeight="1" x14ac:dyDescent="0.2">
      <c r="B45" s="165" t="s">
        <v>19</v>
      </c>
      <c r="C45" s="166"/>
      <c r="D45" s="109">
        <v>4.9165836148649326E-2</v>
      </c>
      <c r="E45" s="115">
        <v>3.443569056397678E-2</v>
      </c>
      <c r="F45" s="115">
        <v>2.7418738601189801E-2</v>
      </c>
      <c r="G45" s="112">
        <v>2.3389101709253509E-2</v>
      </c>
      <c r="H45" s="27">
        <v>2.0590586475263597E-2</v>
      </c>
      <c r="I45" s="28">
        <v>1.8823793926602064E-2</v>
      </c>
      <c r="J45" s="29">
        <v>1.759588551313597E-2</v>
      </c>
      <c r="K45" s="30">
        <v>1.7016520245885715E-2</v>
      </c>
      <c r="L45" s="28">
        <v>1.6431922884384147E-2</v>
      </c>
      <c r="M45" s="15"/>
    </row>
    <row r="46" spans="2:14" ht="15" customHeight="1" x14ac:dyDescent="0.2">
      <c r="B46" s="167" t="s">
        <v>22</v>
      </c>
      <c r="C46" s="168"/>
      <c r="D46" s="109">
        <v>4.7651328302528925E-2</v>
      </c>
      <c r="E46" s="115">
        <v>3.3269009524000734E-2</v>
      </c>
      <c r="F46" s="115">
        <v>2.6149130749923775E-2</v>
      </c>
      <c r="G46" s="112">
        <v>2.1937580413637022E-2</v>
      </c>
      <c r="H46" s="46">
        <v>1.9133032137849146E-2</v>
      </c>
      <c r="I46" s="47">
        <v>1.7215950373778294E-2</v>
      </c>
      <c r="J46" s="45">
        <v>1.5829135417207763E-2</v>
      </c>
      <c r="K46" s="48">
        <v>1.5091056569477537E-2</v>
      </c>
      <c r="L46" s="47">
        <v>1.4254464478938482E-2</v>
      </c>
      <c r="M46" s="15"/>
    </row>
    <row r="47" spans="2:14" ht="15" customHeight="1" thickBot="1" x14ac:dyDescent="0.25">
      <c r="B47" s="169" t="s">
        <v>23</v>
      </c>
      <c r="C47" s="170"/>
      <c r="D47" s="109">
        <v>4.6777076561363706E-2</v>
      </c>
      <c r="E47" s="115">
        <v>3.2334913778002371E-2</v>
      </c>
      <c r="F47" s="115">
        <v>2.5133968564271619E-2</v>
      </c>
      <c r="G47" s="112">
        <v>2.0829447565150903E-2</v>
      </c>
      <c r="H47" s="41">
        <v>1.7973071729929305E-2</v>
      </c>
      <c r="I47" s="42">
        <v>1.5944137749323489E-2</v>
      </c>
      <c r="J47" s="43">
        <v>1.4432283455553845E-2</v>
      </c>
      <c r="K47" s="44">
        <v>1.3265076323685098E-2</v>
      </c>
      <c r="L47" s="42">
        <v>1.2339048901672046E-2</v>
      </c>
      <c r="M47" s="15"/>
    </row>
    <row r="48" spans="2:14" ht="15" customHeight="1" x14ac:dyDescent="0.2">
      <c r="B48" s="6"/>
      <c r="C48" s="6"/>
      <c r="D48" s="21"/>
      <c r="E48" s="21"/>
      <c r="F48" s="21"/>
      <c r="G48" s="21"/>
      <c r="H48" s="21"/>
      <c r="I48" s="21"/>
      <c r="J48" s="21"/>
      <c r="K48" s="21"/>
      <c r="L48" s="21"/>
      <c r="M48" s="15"/>
    </row>
    <row r="49" spans="2:14" ht="15" customHeight="1" x14ac:dyDescent="0.2">
      <c r="B49" s="6"/>
      <c r="C49" s="6"/>
      <c r="D49" s="21"/>
      <c r="E49" s="21"/>
      <c r="F49" s="21"/>
      <c r="G49" s="21"/>
      <c r="H49" s="21"/>
      <c r="I49" s="21"/>
      <c r="J49" s="21"/>
      <c r="K49" s="21"/>
      <c r="L49" s="21"/>
      <c r="M49" s="15"/>
    </row>
    <row r="50" spans="2:14" ht="15" customHeight="1" thickBot="1" x14ac:dyDescent="0.25">
      <c r="B50" s="6"/>
      <c r="C50" s="6"/>
      <c r="D50" s="21"/>
      <c r="E50" s="21"/>
      <c r="F50" s="21"/>
      <c r="G50" s="21"/>
      <c r="H50" s="21"/>
      <c r="I50" s="21"/>
      <c r="J50" s="21"/>
      <c r="K50" s="21"/>
      <c r="L50" s="21"/>
      <c r="M50" s="15"/>
    </row>
    <row r="51" spans="2:14" ht="15" customHeight="1" thickBot="1" x14ac:dyDescent="0.25">
      <c r="B51" s="126" t="s">
        <v>4</v>
      </c>
      <c r="C51" s="127"/>
      <c r="D51" s="107">
        <v>24</v>
      </c>
      <c r="E51" s="113">
        <v>36</v>
      </c>
      <c r="F51" s="112">
        <v>48</v>
      </c>
      <c r="G51" s="65">
        <v>60</v>
      </c>
      <c r="H51" s="12">
        <v>72</v>
      </c>
      <c r="I51" s="13">
        <v>84</v>
      </c>
      <c r="J51" s="65">
        <v>96</v>
      </c>
      <c r="K51" s="13">
        <v>108</v>
      </c>
      <c r="L51" s="14">
        <v>120</v>
      </c>
      <c r="M51" s="15"/>
      <c r="N51" s="63" t="s">
        <v>9</v>
      </c>
    </row>
    <row r="52" spans="2:14" ht="15" customHeight="1" x14ac:dyDescent="0.2">
      <c r="B52" s="137" t="s">
        <v>10</v>
      </c>
      <c r="C52" s="138"/>
      <c r="D52" s="108">
        <v>7.7499999999999999E-2</v>
      </c>
      <c r="E52" s="114">
        <v>7.7499999999999999E-2</v>
      </c>
      <c r="F52" s="110">
        <v>7.7499999999999999E-2</v>
      </c>
      <c r="G52" s="19">
        <v>7.7499999999999999E-2</v>
      </c>
      <c r="H52" s="16">
        <v>7.7499999999999999E-2</v>
      </c>
      <c r="I52" s="16">
        <v>7.7499999999999999E-2</v>
      </c>
      <c r="J52" s="16">
        <v>7.7499999999999999E-2</v>
      </c>
      <c r="K52" s="16">
        <v>7.7499999999999999E-2</v>
      </c>
      <c r="L52" s="16">
        <v>7.7499999999999999E-2</v>
      </c>
      <c r="M52" s="15"/>
      <c r="N52" s="64">
        <v>636</v>
      </c>
    </row>
    <row r="53" spans="2:14" ht="15" customHeight="1" x14ac:dyDescent="0.2">
      <c r="B53" s="146" t="s">
        <v>11</v>
      </c>
      <c r="C53" s="147"/>
      <c r="D53" s="108">
        <v>0</v>
      </c>
      <c r="E53" s="114">
        <v>0</v>
      </c>
      <c r="F53" s="111">
        <v>9.9999999999999967E-3</v>
      </c>
      <c r="G53" s="19">
        <v>1.9999999999999997E-2</v>
      </c>
      <c r="H53" s="16">
        <v>3.4999999999999996E-2</v>
      </c>
      <c r="I53" s="16">
        <v>4.9999999999999996E-2</v>
      </c>
      <c r="J53" s="16">
        <v>4.9999999999999996E-2</v>
      </c>
      <c r="K53" s="16">
        <v>4.9999999999999996E-2</v>
      </c>
      <c r="L53" s="17">
        <v>4.9999999999999996E-2</v>
      </c>
      <c r="M53" s="15"/>
      <c r="N53" s="63" t="s">
        <v>12</v>
      </c>
    </row>
    <row r="54" spans="2:14" ht="15" customHeight="1" x14ac:dyDescent="0.2">
      <c r="B54" s="146" t="s">
        <v>13</v>
      </c>
      <c r="C54" s="147"/>
      <c r="D54" s="108">
        <v>1.2500000000000001E-2</v>
      </c>
      <c r="E54" s="114">
        <v>1.2500000000000001E-2</v>
      </c>
      <c r="F54" s="111">
        <v>2.2499999999999999E-2</v>
      </c>
      <c r="G54" s="19">
        <v>3.4999999999999996E-2</v>
      </c>
      <c r="H54" s="16">
        <v>4.9999999999999996E-2</v>
      </c>
      <c r="I54" s="16">
        <v>6.5000000000000002E-2</v>
      </c>
      <c r="J54" s="16">
        <v>5.7499999999999996E-2</v>
      </c>
      <c r="K54" s="16">
        <v>5.7499999999999996E-2</v>
      </c>
      <c r="L54" s="17">
        <v>5.7499999999999996E-2</v>
      </c>
      <c r="M54" s="15"/>
      <c r="N54" s="64">
        <v>636</v>
      </c>
    </row>
    <row r="55" spans="2:14" ht="15" customHeight="1" x14ac:dyDescent="0.2">
      <c r="B55" s="146" t="s">
        <v>14</v>
      </c>
      <c r="C55" s="147"/>
      <c r="D55" s="108">
        <v>0</v>
      </c>
      <c r="E55" s="114">
        <v>0</v>
      </c>
      <c r="F55" s="111">
        <v>2.499999999999997E-3</v>
      </c>
      <c r="G55" s="19">
        <v>4.9999999999999975E-3</v>
      </c>
      <c r="H55" s="16">
        <v>1.4999999999999993E-2</v>
      </c>
      <c r="I55" s="16">
        <v>2.9999999999999992E-2</v>
      </c>
      <c r="J55" s="16">
        <v>2.2499999999999992E-2</v>
      </c>
      <c r="K55" s="16">
        <v>2.2499999999999992E-2</v>
      </c>
      <c r="L55" s="17">
        <v>2.2499999999999992E-2</v>
      </c>
      <c r="M55" s="15"/>
      <c r="N55" s="63" t="s">
        <v>15</v>
      </c>
    </row>
    <row r="56" spans="2:14" ht="15" customHeight="1" x14ac:dyDescent="0.2">
      <c r="B56" s="146" t="s">
        <v>16</v>
      </c>
      <c r="C56" s="147"/>
      <c r="D56" s="108">
        <v>0</v>
      </c>
      <c r="E56" s="114">
        <v>0</v>
      </c>
      <c r="F56" s="111">
        <v>0</v>
      </c>
      <c r="G56" s="19">
        <v>0</v>
      </c>
      <c r="H56" s="16">
        <v>0</v>
      </c>
      <c r="I56" s="16">
        <v>1.4999999999999993E-2</v>
      </c>
      <c r="J56" s="16">
        <v>1.4999999999999993E-2</v>
      </c>
      <c r="K56" s="16">
        <v>1.4999999999999993E-2</v>
      </c>
      <c r="L56" s="17">
        <v>1.4999999999999993E-2</v>
      </c>
      <c r="M56" s="15"/>
      <c r="N56" s="64">
        <v>9798</v>
      </c>
    </row>
    <row r="57" spans="2:14" ht="15" customHeight="1" x14ac:dyDescent="0.2">
      <c r="B57" s="148" t="s">
        <v>17</v>
      </c>
      <c r="C57" s="149"/>
      <c r="D57" s="107"/>
      <c r="E57" s="113"/>
      <c r="F57" s="111"/>
      <c r="G57" s="19"/>
      <c r="H57" s="16"/>
      <c r="I57" s="18"/>
      <c r="J57" s="19"/>
      <c r="K57" s="18"/>
      <c r="L57" s="20"/>
      <c r="M57" s="15"/>
    </row>
    <row r="58" spans="2:14" ht="13.5" customHeight="1" x14ac:dyDescent="0.2">
      <c r="B58" s="163" t="s">
        <v>18</v>
      </c>
      <c r="C58" s="171"/>
      <c r="D58" s="109">
        <v>4.8359719261168409E-2</v>
      </c>
      <c r="E58" s="115">
        <v>3.3561911713187419E-2</v>
      </c>
      <c r="F58" s="110">
        <v>2.6435456156111023E-2</v>
      </c>
      <c r="G58" s="24">
        <v>2.2270492938184977E-2</v>
      </c>
      <c r="H58" s="22">
        <v>1.9394804471799507E-2</v>
      </c>
      <c r="I58" s="23">
        <v>1.7461800622361832E-2</v>
      </c>
      <c r="J58" s="24">
        <v>1.6041787948757349E-2</v>
      </c>
      <c r="K58" s="25">
        <v>1.4893667543255339E-2</v>
      </c>
      <c r="L58" s="23">
        <v>1.4110281415287067E-2</v>
      </c>
      <c r="M58" s="15"/>
    </row>
    <row r="59" spans="2:14" ht="15" customHeight="1" x14ac:dyDescent="0.2">
      <c r="B59" s="165" t="s">
        <v>19</v>
      </c>
      <c r="C59" s="172"/>
      <c r="D59" s="109">
        <v>4.9290132642640594E-2</v>
      </c>
      <c r="E59" s="115">
        <v>3.4562939304197626E-2</v>
      </c>
      <c r="F59" s="112">
        <v>2.755123446407667E-2</v>
      </c>
      <c r="G59" s="29">
        <v>2.3528016329396603E-2</v>
      </c>
      <c r="H59" s="27">
        <v>2.0735055194800518E-2</v>
      </c>
      <c r="I59" s="28">
        <v>1.8975575757253726E-2</v>
      </c>
      <c r="J59" s="29">
        <v>1.7755666027888532E-2</v>
      </c>
      <c r="K59" s="30">
        <v>1.7187846275703099E-2</v>
      </c>
      <c r="L59" s="28">
        <v>1.6613109060708731E-2</v>
      </c>
      <c r="M59" s="15"/>
    </row>
    <row r="60" spans="2:14" ht="15" customHeight="1" x14ac:dyDescent="0.2">
      <c r="B60" s="167" t="s">
        <v>22</v>
      </c>
      <c r="C60" s="173"/>
      <c r="D60" s="109">
        <v>4.7771795958649402E-2</v>
      </c>
      <c r="E60" s="115">
        <v>3.3391947077480583E-2</v>
      </c>
      <c r="F60" s="112">
        <v>2.6275491473254146E-2</v>
      </c>
      <c r="G60" s="45">
        <v>2.206787403020688E-2</v>
      </c>
      <c r="H60" s="46">
        <v>1.9267274290550064E-2</v>
      </c>
      <c r="I60" s="47">
        <v>1.7354767685226192E-2</v>
      </c>
      <c r="J60" s="45">
        <v>1.597287284964112E-2</v>
      </c>
      <c r="K60" s="48">
        <v>1.5242996611885634E-2</v>
      </c>
      <c r="L60" s="47">
        <v>1.4411640965991493E-2</v>
      </c>
      <c r="M60" s="15"/>
    </row>
    <row r="61" spans="2:14" ht="15" customHeight="1" thickBot="1" x14ac:dyDescent="0.25">
      <c r="B61" s="169" t="s">
        <v>23</v>
      </c>
      <c r="C61" s="174"/>
      <c r="D61" s="109">
        <v>4.689533401554713E-2</v>
      </c>
      <c r="E61" s="115">
        <v>3.2454399607268841E-2</v>
      </c>
      <c r="F61" s="112">
        <v>2.5255423708548389E-2</v>
      </c>
      <c r="G61" s="43">
        <v>2.0953159661163491E-2</v>
      </c>
      <c r="H61" s="41">
        <v>1.8099175309450335E-2</v>
      </c>
      <c r="I61" s="42">
        <v>1.6072700058557789E-2</v>
      </c>
      <c r="J61" s="43">
        <v>1.4563336688303159E-2</v>
      </c>
      <c r="K61" s="44">
        <v>1.3398631999517883E-2</v>
      </c>
      <c r="L61" s="42">
        <v>1.2475105107978895E-2</v>
      </c>
      <c r="M61" s="15"/>
    </row>
    <row r="62" spans="2:14" ht="15" customHeight="1" x14ac:dyDescent="0.2">
      <c r="B62" s="6"/>
      <c r="C62" s="6"/>
      <c r="D62" s="21"/>
      <c r="E62" s="21"/>
      <c r="F62" s="21"/>
      <c r="G62" s="21"/>
      <c r="H62" s="21"/>
      <c r="I62" s="21"/>
      <c r="J62" s="21"/>
      <c r="K62" s="21"/>
      <c r="L62" s="21"/>
      <c r="M62" s="15"/>
    </row>
    <row r="64" spans="2:14" ht="14.25" thickBot="1" x14ac:dyDescent="0.25"/>
    <row r="65" spans="2:14" ht="16.5" thickBot="1" x14ac:dyDescent="0.25">
      <c r="B65" s="126" t="s">
        <v>4</v>
      </c>
      <c r="C65" s="127"/>
      <c r="D65" s="107">
        <v>24</v>
      </c>
      <c r="E65" s="113">
        <v>36</v>
      </c>
      <c r="F65" s="12">
        <v>48</v>
      </c>
      <c r="G65" s="12">
        <v>60</v>
      </c>
      <c r="H65" s="12">
        <v>72</v>
      </c>
      <c r="I65" s="13">
        <v>84</v>
      </c>
      <c r="J65" s="65">
        <v>96</v>
      </c>
      <c r="K65" s="13">
        <v>108</v>
      </c>
      <c r="L65" s="14">
        <v>120</v>
      </c>
      <c r="N65" s="63" t="s">
        <v>9</v>
      </c>
    </row>
    <row r="66" spans="2:14" ht="15.75" x14ac:dyDescent="0.2">
      <c r="B66" s="137" t="s">
        <v>10</v>
      </c>
      <c r="C66" s="138"/>
      <c r="D66" s="108">
        <v>7.9899999999999999E-2</v>
      </c>
      <c r="E66" s="114">
        <v>7.9899999999999999E-2</v>
      </c>
      <c r="F66" s="16">
        <v>7.9899999999999999E-2</v>
      </c>
      <c r="G66" s="16">
        <v>7.9899999999999999E-2</v>
      </c>
      <c r="H66" s="16">
        <v>7.9899999999999999E-2</v>
      </c>
      <c r="I66" s="16">
        <v>7.9899999999999999E-2</v>
      </c>
      <c r="J66" s="16">
        <v>7.9899999999999999E-2</v>
      </c>
      <c r="K66" s="16">
        <v>7.9899999999999999E-2</v>
      </c>
      <c r="L66" s="16">
        <v>7.9899999999999999E-2</v>
      </c>
      <c r="N66" s="64">
        <v>637</v>
      </c>
    </row>
    <row r="67" spans="2:14" ht="15.75" x14ac:dyDescent="0.2">
      <c r="B67" s="146" t="s">
        <v>11</v>
      </c>
      <c r="C67" s="147"/>
      <c r="D67" s="108">
        <v>4.9999999999999992E-3</v>
      </c>
      <c r="E67" s="114">
        <v>7.5000000000000015E-3</v>
      </c>
      <c r="F67" s="16">
        <v>1.5000000000000001E-2</v>
      </c>
      <c r="G67" s="16">
        <v>2.5000000000000001E-2</v>
      </c>
      <c r="H67" s="16">
        <v>4.5000000000000005E-2</v>
      </c>
      <c r="I67" s="16">
        <v>6.0000000000000005E-2</v>
      </c>
      <c r="J67" s="16">
        <v>6.0000000000000005E-2</v>
      </c>
      <c r="K67" s="16">
        <v>6.0000000000000005E-2</v>
      </c>
      <c r="L67" s="17">
        <v>6.0000000000000005E-2</v>
      </c>
      <c r="N67" s="63" t="s">
        <v>12</v>
      </c>
    </row>
    <row r="68" spans="2:14" ht="15.75" x14ac:dyDescent="0.2">
      <c r="B68" s="146" t="s">
        <v>13</v>
      </c>
      <c r="C68" s="147"/>
      <c r="D68" s="108">
        <v>1.7500000000000002E-2</v>
      </c>
      <c r="E68" s="114">
        <v>2.0000000000000004E-2</v>
      </c>
      <c r="F68" s="16">
        <v>2.7500000000000004E-2</v>
      </c>
      <c r="G68" s="16">
        <v>0.04</v>
      </c>
      <c r="H68" s="16">
        <v>6.0000000000000005E-2</v>
      </c>
      <c r="I68" s="16">
        <v>7.5000000000000011E-2</v>
      </c>
      <c r="J68" s="16">
        <v>6.7500000000000004E-2</v>
      </c>
      <c r="K68" s="16">
        <v>6.7500000000000004E-2</v>
      </c>
      <c r="L68" s="17">
        <v>6.7500000000000004E-2</v>
      </c>
      <c r="N68" s="64">
        <v>637</v>
      </c>
    </row>
    <row r="69" spans="2:14" ht="15.75" x14ac:dyDescent="0.2">
      <c r="B69" s="146" t="s">
        <v>14</v>
      </c>
      <c r="C69" s="147"/>
      <c r="D69" s="108">
        <v>0</v>
      </c>
      <c r="E69" s="114">
        <v>1.7347234759768071E-18</v>
      </c>
      <c r="F69" s="16">
        <v>7.5000000000000015E-3</v>
      </c>
      <c r="G69" s="16">
        <v>1.0000000000000002E-2</v>
      </c>
      <c r="H69" s="16">
        <v>2.5000000000000001E-2</v>
      </c>
      <c r="I69" s="16">
        <v>0.04</v>
      </c>
      <c r="J69" s="16">
        <v>3.2500000000000001E-2</v>
      </c>
      <c r="K69" s="16">
        <v>3.2500000000000001E-2</v>
      </c>
      <c r="L69" s="17">
        <v>3.2500000000000001E-2</v>
      </c>
      <c r="N69" s="63" t="s">
        <v>15</v>
      </c>
    </row>
    <row r="70" spans="2:14" ht="15.75" x14ac:dyDescent="0.2">
      <c r="B70" s="146" t="s">
        <v>16</v>
      </c>
      <c r="C70" s="147"/>
      <c r="D70" s="108">
        <v>0</v>
      </c>
      <c r="E70" s="114">
        <v>0</v>
      </c>
      <c r="F70" s="16">
        <v>0</v>
      </c>
      <c r="G70" s="16">
        <v>0</v>
      </c>
      <c r="H70" s="16">
        <v>1.0000000000000002E-2</v>
      </c>
      <c r="I70" s="16">
        <v>2.5000000000000001E-2</v>
      </c>
      <c r="J70" s="16">
        <v>2.5000000000000001E-2</v>
      </c>
      <c r="K70" s="16">
        <v>2.5000000000000001E-2</v>
      </c>
      <c r="L70" s="17">
        <v>2.5000000000000001E-2</v>
      </c>
      <c r="N70" s="64">
        <v>9799</v>
      </c>
    </row>
    <row r="71" spans="2:14" ht="15.75" x14ac:dyDescent="0.2">
      <c r="B71" s="148" t="s">
        <v>17</v>
      </c>
      <c r="C71" s="149"/>
      <c r="D71" s="107"/>
      <c r="E71" s="113"/>
      <c r="F71" s="16"/>
      <c r="G71" s="16"/>
      <c r="H71" s="16"/>
      <c r="I71" s="18"/>
      <c r="J71" s="19"/>
      <c r="K71" s="18"/>
      <c r="L71" s="20"/>
    </row>
    <row r="72" spans="2:14" ht="15.75" x14ac:dyDescent="0.2">
      <c r="B72" s="163" t="s">
        <v>18</v>
      </c>
      <c r="C72" s="171"/>
      <c r="D72" s="109">
        <v>4.8476964184293626E-2</v>
      </c>
      <c r="E72" s="115">
        <v>3.3680791728401063E-2</v>
      </c>
      <c r="F72" s="22">
        <v>2.6557849491841805E-2</v>
      </c>
      <c r="G72" s="22">
        <v>2.2397163355153692E-2</v>
      </c>
      <c r="H72" s="22">
        <v>1.9525058960018025E-2</v>
      </c>
      <c r="I72" s="23">
        <v>1.7596508084628214E-2</v>
      </c>
      <c r="J72" s="24">
        <v>1.6181084410801641E-2</v>
      </c>
      <c r="K72" s="25">
        <v>1.5036988774642237E-2</v>
      </c>
      <c r="L72" s="23">
        <v>1.4258911779015679E-2</v>
      </c>
    </row>
    <row r="73" spans="2:14" ht="15" x14ac:dyDescent="0.2">
      <c r="B73" s="165" t="s">
        <v>19</v>
      </c>
      <c r="C73" s="172"/>
      <c r="D73" s="109">
        <v>4.9409633291130892E-2</v>
      </c>
      <c r="E73" s="115">
        <v>3.4685365070209535E-2</v>
      </c>
      <c r="F73" s="27">
        <v>2.7678793734083055E-2</v>
      </c>
      <c r="G73" s="27">
        <v>2.3661839305258146E-2</v>
      </c>
      <c r="H73" s="27">
        <v>2.0874310736484814E-2</v>
      </c>
      <c r="I73" s="28">
        <v>1.9121961099211514E-2</v>
      </c>
      <c r="J73" s="29">
        <v>1.790984469343538E-2</v>
      </c>
      <c r="K73" s="30">
        <v>1.7353244307179775E-2</v>
      </c>
      <c r="L73" s="28">
        <v>1.6788102908788974E-2</v>
      </c>
    </row>
    <row r="74" spans="2:14" ht="15.75" x14ac:dyDescent="0.2">
      <c r="B74" s="167" t="s">
        <v>22</v>
      </c>
      <c r="C74" s="173"/>
      <c r="D74" s="109">
        <v>4.7887615500828234E-2</v>
      </c>
      <c r="E74" s="115">
        <v>3.3510225059095795E-2</v>
      </c>
      <c r="F74" s="46">
        <v>2.6397144189605475E-2</v>
      </c>
      <c r="G74" s="46">
        <v>2.219339198855555E-2</v>
      </c>
      <c r="H74" s="46">
        <v>1.9396672292769191E-2</v>
      </c>
      <c r="I74" s="47">
        <v>1.7488649451697952E-2</v>
      </c>
      <c r="J74" s="45">
        <v>1.6111570897748079E-2</v>
      </c>
      <c r="K74" s="48">
        <v>1.5389679424436472E-2</v>
      </c>
      <c r="L74" s="47">
        <v>1.4563445694448632E-2</v>
      </c>
    </row>
    <row r="75" spans="2:14" ht="16.5" thickBot="1" x14ac:dyDescent="0.25">
      <c r="B75" s="169" t="s">
        <v>23</v>
      </c>
      <c r="C75" s="174"/>
      <c r="D75" s="109">
        <v>4.700902863403511E-2</v>
      </c>
      <c r="E75" s="115">
        <v>3.2569356691717205E-2</v>
      </c>
      <c r="F75" s="41">
        <v>2.5372353620206789E-2</v>
      </c>
      <c r="G75" s="41">
        <v>2.1072337331745756E-2</v>
      </c>
      <c r="H75" s="41">
        <v>1.8220728420260894E-2</v>
      </c>
      <c r="I75" s="42">
        <v>1.619669143169742E-2</v>
      </c>
      <c r="J75" s="43">
        <v>1.4689795240349884E-2</v>
      </c>
      <c r="K75" s="44">
        <v>1.3527566557207837E-2</v>
      </c>
      <c r="L75" s="42">
        <v>1.2606511375166647E-2</v>
      </c>
    </row>
    <row r="76" spans="2:14" x14ac:dyDescent="0.2">
      <c r="N76" s="7"/>
    </row>
    <row r="78" spans="2:14" ht="14.25" thickBot="1" x14ac:dyDescent="0.25"/>
    <row r="79" spans="2:14" ht="16.5" thickBot="1" x14ac:dyDescent="0.25">
      <c r="B79" s="162" t="s">
        <v>4</v>
      </c>
      <c r="C79" s="175"/>
      <c r="D79" s="113">
        <v>24</v>
      </c>
      <c r="E79" s="113">
        <v>36</v>
      </c>
      <c r="F79" s="116">
        <v>48</v>
      </c>
      <c r="G79" s="12">
        <v>60</v>
      </c>
      <c r="H79" s="12">
        <v>72</v>
      </c>
      <c r="I79" s="13">
        <v>84</v>
      </c>
      <c r="J79" s="65">
        <v>96</v>
      </c>
      <c r="K79" s="13">
        <v>108</v>
      </c>
      <c r="L79" s="14">
        <v>120</v>
      </c>
      <c r="N79" s="63" t="s">
        <v>9</v>
      </c>
    </row>
    <row r="80" spans="2:14" ht="15.75" x14ac:dyDescent="0.2">
      <c r="B80" s="154" t="s">
        <v>10</v>
      </c>
      <c r="C80" s="176"/>
      <c r="D80" s="114">
        <v>8.2500000000000004E-2</v>
      </c>
      <c r="E80" s="114">
        <v>8.2500000000000004E-2</v>
      </c>
      <c r="F80" s="117">
        <v>8.2500000000000004E-2</v>
      </c>
      <c r="G80" s="16">
        <v>8.2500000000000004E-2</v>
      </c>
      <c r="H80" s="16">
        <v>8.2500000000000004E-2</v>
      </c>
      <c r="I80" s="16">
        <v>8.2500000000000004E-2</v>
      </c>
      <c r="J80" s="16">
        <v>8.2500000000000004E-2</v>
      </c>
      <c r="K80" s="16">
        <v>8.2500000000000004E-2</v>
      </c>
      <c r="L80" s="16">
        <v>8.2500000000000004E-2</v>
      </c>
      <c r="N80" s="64">
        <v>638</v>
      </c>
    </row>
    <row r="81" spans="2:14" ht="15.75" x14ac:dyDescent="0.2">
      <c r="B81" s="154" t="s">
        <v>11</v>
      </c>
      <c r="C81" s="176"/>
      <c r="D81" s="114">
        <v>0.01</v>
      </c>
      <c r="E81" s="114">
        <v>1.2499999999999999E-2</v>
      </c>
      <c r="F81" s="117">
        <v>0.03</v>
      </c>
      <c r="G81" s="16">
        <v>4.4999999999999998E-2</v>
      </c>
      <c r="H81" s="16">
        <v>5.2499999999999998E-2</v>
      </c>
      <c r="I81" s="16">
        <v>6.7500000000000004E-2</v>
      </c>
      <c r="J81" s="16">
        <v>6.7500000000000004E-2</v>
      </c>
      <c r="K81" s="16">
        <v>6.7500000000000004E-2</v>
      </c>
      <c r="L81" s="17">
        <v>6.7500000000000004E-2</v>
      </c>
      <c r="N81" s="63" t="s">
        <v>12</v>
      </c>
    </row>
    <row r="82" spans="2:14" ht="15.75" x14ac:dyDescent="0.2">
      <c r="B82" s="154" t="s">
        <v>13</v>
      </c>
      <c r="C82" s="176"/>
      <c r="D82" s="114">
        <v>2.2499999999999999E-2</v>
      </c>
      <c r="E82" s="114">
        <v>2.5000000000000001E-2</v>
      </c>
      <c r="F82" s="117">
        <v>4.2499999999999996E-2</v>
      </c>
      <c r="G82" s="16">
        <v>0.06</v>
      </c>
      <c r="H82" s="16">
        <v>6.7500000000000004E-2</v>
      </c>
      <c r="I82" s="16">
        <v>8.2500000000000004E-2</v>
      </c>
      <c r="J82" s="16">
        <v>7.5000000000000011E-2</v>
      </c>
      <c r="K82" s="16">
        <v>7.5000000000000011E-2</v>
      </c>
      <c r="L82" s="17">
        <v>7.5000000000000011E-2</v>
      </c>
      <c r="N82" s="64">
        <v>638</v>
      </c>
    </row>
    <row r="83" spans="2:14" ht="15.75" x14ac:dyDescent="0.2">
      <c r="B83" s="154" t="s">
        <v>14</v>
      </c>
      <c r="C83" s="176"/>
      <c r="D83" s="114">
        <v>2.5000000000000005E-3</v>
      </c>
      <c r="E83" s="114">
        <v>4.9999999999999992E-3</v>
      </c>
      <c r="F83" s="117">
        <v>2.2499999999999999E-2</v>
      </c>
      <c r="G83" s="16">
        <v>0.03</v>
      </c>
      <c r="H83" s="16">
        <v>3.2499999999999994E-2</v>
      </c>
      <c r="I83" s="16">
        <v>4.7500000000000001E-2</v>
      </c>
      <c r="J83" s="16">
        <v>0.04</v>
      </c>
      <c r="K83" s="16">
        <v>0.04</v>
      </c>
      <c r="L83" s="17">
        <v>0.04</v>
      </c>
      <c r="N83" s="63" t="s">
        <v>15</v>
      </c>
    </row>
    <row r="84" spans="2:14" ht="15.75" x14ac:dyDescent="0.2">
      <c r="B84" s="154" t="s">
        <v>16</v>
      </c>
      <c r="C84" s="176"/>
      <c r="D84" s="114">
        <v>0</v>
      </c>
      <c r="E84" s="114">
        <v>0</v>
      </c>
      <c r="F84" s="117">
        <v>9.9999999999999985E-3</v>
      </c>
      <c r="G84" s="16">
        <v>1.4999999999999999E-2</v>
      </c>
      <c r="H84" s="16">
        <v>1.7499999999999995E-2</v>
      </c>
      <c r="I84" s="16">
        <v>3.2500000000000001E-2</v>
      </c>
      <c r="J84" s="16">
        <v>3.2500000000000001E-2</v>
      </c>
      <c r="K84" s="16">
        <v>3.2500000000000001E-2</v>
      </c>
      <c r="L84" s="17">
        <v>3.2500000000000001E-2</v>
      </c>
      <c r="N84" s="64">
        <v>9800</v>
      </c>
    </row>
    <row r="85" spans="2:14" ht="15.75" x14ac:dyDescent="0.2">
      <c r="B85" s="162" t="s">
        <v>17</v>
      </c>
      <c r="C85" s="175"/>
      <c r="D85" s="113"/>
      <c r="E85" s="113"/>
      <c r="F85" s="117"/>
      <c r="G85" s="16"/>
      <c r="H85" s="16"/>
      <c r="I85" s="18"/>
      <c r="J85" s="19"/>
      <c r="K85" s="18"/>
      <c r="L85" s="20"/>
    </row>
    <row r="86" spans="2:14" ht="15.75" x14ac:dyDescent="0.2">
      <c r="B86" s="168" t="s">
        <v>18</v>
      </c>
      <c r="C86" s="173"/>
      <c r="D86" s="115">
        <v>4.860417032945924E-2</v>
      </c>
      <c r="E86" s="115">
        <v>3.3809864800530783E-2</v>
      </c>
      <c r="F86" s="118">
        <v>2.66908271937948E-2</v>
      </c>
      <c r="G86" s="22">
        <v>2.2534875511437548E-2</v>
      </c>
      <c r="H86" s="22">
        <v>1.9666751785678269E-2</v>
      </c>
      <c r="I86" s="23">
        <v>1.774312608219094E-2</v>
      </c>
      <c r="J86" s="24">
        <v>1.6332775093362759E-2</v>
      </c>
      <c r="K86" s="25">
        <v>1.5193136491423283E-2</v>
      </c>
      <c r="L86" s="23">
        <v>1.4420914545209039E-2</v>
      </c>
    </row>
    <row r="87" spans="2:14" ht="15" x14ac:dyDescent="0.2">
      <c r="B87" s="166" t="s">
        <v>19</v>
      </c>
      <c r="C87" s="172"/>
      <c r="D87" s="115">
        <v>4.9539286809885015E-2</v>
      </c>
      <c r="E87" s="115">
        <v>3.4818287914293922E-2</v>
      </c>
      <c r="F87" s="26">
        <v>2.7817384111467339E-2</v>
      </c>
      <c r="G87" s="27">
        <v>2.3807327502164983E-2</v>
      </c>
      <c r="H87" s="27">
        <v>2.1025795045854591E-2</v>
      </c>
      <c r="I87" s="28">
        <v>1.92812895087093E-2</v>
      </c>
      <c r="J87" s="29">
        <v>1.8077741757509608E-2</v>
      </c>
      <c r="K87" s="30">
        <v>1.7533444579848678E-2</v>
      </c>
      <c r="L87" s="28">
        <v>1.6978841104838768E-2</v>
      </c>
    </row>
    <row r="88" spans="2:14" ht="15.75" x14ac:dyDescent="0.2">
      <c r="B88" s="168" t="s">
        <v>22</v>
      </c>
      <c r="C88" s="173"/>
      <c r="D88" s="115">
        <v>4.8013275163547114E-2</v>
      </c>
      <c r="E88" s="115">
        <v>3.3638644477826045E-2</v>
      </c>
      <c r="F88" s="119">
        <v>2.6529317224682502E-2</v>
      </c>
      <c r="G88" s="46">
        <v>2.2329851227501696E-2</v>
      </c>
      <c r="H88" s="46">
        <v>1.9537433419851886E-2</v>
      </c>
      <c r="I88" s="47">
        <v>1.7634368747273671E-2</v>
      </c>
      <c r="J88" s="45">
        <v>1.6262609921126502E-2</v>
      </c>
      <c r="K88" s="48">
        <v>1.5549489565956986E-2</v>
      </c>
      <c r="L88" s="47">
        <v>1.472890842571257E-2</v>
      </c>
    </row>
    <row r="89" spans="2:14" ht="15.75" x14ac:dyDescent="0.2">
      <c r="B89" s="168" t="s">
        <v>23</v>
      </c>
      <c r="C89" s="173"/>
      <c r="D89" s="115">
        <v>4.7132382837854106E-2</v>
      </c>
      <c r="E89" s="115">
        <v>3.2694170471612528E-2</v>
      </c>
      <c r="F89" s="40">
        <v>2.5499395430523181E-2</v>
      </c>
      <c r="G89" s="41">
        <v>2.1201903606093964E-2</v>
      </c>
      <c r="H89" s="41">
        <v>1.8352955754413446E-2</v>
      </c>
      <c r="I89" s="42">
        <v>1.6331645847280092E-2</v>
      </c>
      <c r="J89" s="43">
        <v>1.4827505730581569E-2</v>
      </c>
      <c r="K89" s="44">
        <v>1.3668040069768655E-2</v>
      </c>
      <c r="L89" s="42">
        <v>1.2749740377945852E-2</v>
      </c>
    </row>
    <row r="90" spans="2:14" x14ac:dyDescent="0.2">
      <c r="N90" s="7"/>
    </row>
    <row r="92" spans="2:14" ht="14.25" thickBot="1" x14ac:dyDescent="0.25"/>
    <row r="93" spans="2:14" ht="16.5" thickBot="1" x14ac:dyDescent="0.25">
      <c r="B93" s="126" t="s">
        <v>4</v>
      </c>
      <c r="C93" s="127"/>
      <c r="D93" s="65">
        <v>24</v>
      </c>
      <c r="E93" s="65">
        <v>36</v>
      </c>
      <c r="F93" s="12">
        <v>48</v>
      </c>
      <c r="G93" s="12">
        <v>60</v>
      </c>
      <c r="H93" s="12">
        <v>72</v>
      </c>
      <c r="I93" s="13">
        <v>84</v>
      </c>
      <c r="J93" s="65">
        <v>96</v>
      </c>
      <c r="K93" s="13">
        <v>108</v>
      </c>
      <c r="L93" s="14">
        <v>120</v>
      </c>
      <c r="N93" s="63" t="s">
        <v>9</v>
      </c>
    </row>
    <row r="94" spans="2:14" ht="15.75" x14ac:dyDescent="0.2">
      <c r="B94" s="137" t="s">
        <v>10</v>
      </c>
      <c r="C94" s="138"/>
      <c r="D94" s="16">
        <v>8.5000000000000006E-2</v>
      </c>
      <c r="E94" s="16">
        <v>8.5000000000000006E-2</v>
      </c>
      <c r="F94" s="16">
        <v>8.5000000000000006E-2</v>
      </c>
      <c r="G94" s="16">
        <v>8.5000000000000006E-2</v>
      </c>
      <c r="H94" s="16">
        <v>8.5000000000000006E-2</v>
      </c>
      <c r="I94" s="16">
        <v>8.5000000000000006E-2</v>
      </c>
      <c r="J94" s="16">
        <v>8.5000000000000006E-2</v>
      </c>
      <c r="K94" s="16">
        <v>8.5000000000000006E-2</v>
      </c>
      <c r="L94" s="16">
        <v>8.5000000000000006E-2</v>
      </c>
      <c r="N94" s="64">
        <v>639</v>
      </c>
    </row>
    <row r="95" spans="2:14" ht="15.75" x14ac:dyDescent="0.2">
      <c r="B95" s="146" t="s">
        <v>11</v>
      </c>
      <c r="C95" s="147"/>
      <c r="D95" s="16">
        <v>1.5000000000000001E-2</v>
      </c>
      <c r="E95" s="16">
        <v>1.9999999999999997E-2</v>
      </c>
      <c r="F95" s="16">
        <v>3.4999999999999996E-2</v>
      </c>
      <c r="G95" s="16">
        <v>4.9999999999999996E-2</v>
      </c>
      <c r="H95" s="16">
        <v>6.0000000000000005E-2</v>
      </c>
      <c r="I95" s="16">
        <v>7.5000000000000011E-2</v>
      </c>
      <c r="J95" s="16">
        <v>7.5000000000000011E-2</v>
      </c>
      <c r="K95" s="16">
        <v>7.5000000000000011E-2</v>
      </c>
      <c r="L95" s="17">
        <v>7.5000000000000011E-2</v>
      </c>
      <c r="N95" s="63" t="s">
        <v>12</v>
      </c>
    </row>
    <row r="96" spans="2:14" ht="15.75" x14ac:dyDescent="0.2">
      <c r="B96" s="146" t="s">
        <v>13</v>
      </c>
      <c r="C96" s="147"/>
      <c r="D96" s="16">
        <v>2.7500000000000004E-2</v>
      </c>
      <c r="E96" s="16">
        <v>3.2500000000000001E-2</v>
      </c>
      <c r="F96" s="16">
        <v>4.7500000000000001E-2</v>
      </c>
      <c r="G96" s="16">
        <v>6.5000000000000002E-2</v>
      </c>
      <c r="H96" s="16">
        <v>7.5000000000000011E-2</v>
      </c>
      <c r="I96" s="16">
        <v>9.0000000000000011E-2</v>
      </c>
      <c r="J96" s="16">
        <v>8.2500000000000018E-2</v>
      </c>
      <c r="K96" s="16">
        <v>8.2500000000000018E-2</v>
      </c>
      <c r="L96" s="17">
        <v>8.2500000000000018E-2</v>
      </c>
      <c r="N96" s="64">
        <v>639</v>
      </c>
    </row>
    <row r="97" spans="2:14" ht="15.75" x14ac:dyDescent="0.2">
      <c r="B97" s="146" t="s">
        <v>14</v>
      </c>
      <c r="C97" s="147"/>
      <c r="D97" s="16">
        <v>7.5000000000000015E-3</v>
      </c>
      <c r="E97" s="16">
        <v>1.2499999999999997E-2</v>
      </c>
      <c r="F97" s="16">
        <v>2.7499999999999997E-2</v>
      </c>
      <c r="G97" s="16">
        <v>3.4999999999999996E-2</v>
      </c>
      <c r="H97" s="16">
        <v>0.04</v>
      </c>
      <c r="I97" s="16">
        <v>5.5000000000000007E-2</v>
      </c>
      <c r="J97" s="16">
        <v>4.7500000000000007E-2</v>
      </c>
      <c r="K97" s="16">
        <v>4.7500000000000007E-2</v>
      </c>
      <c r="L97" s="17">
        <v>4.7500000000000007E-2</v>
      </c>
      <c r="N97" s="63" t="s">
        <v>15</v>
      </c>
    </row>
    <row r="98" spans="2:14" ht="15.75" x14ac:dyDescent="0.2">
      <c r="B98" s="146" t="s">
        <v>16</v>
      </c>
      <c r="C98" s="147"/>
      <c r="D98" s="16">
        <v>0</v>
      </c>
      <c r="E98" s="16">
        <v>0</v>
      </c>
      <c r="F98" s="16">
        <v>1.4999999999999996E-2</v>
      </c>
      <c r="G98" s="16">
        <v>1.9999999999999997E-2</v>
      </c>
      <c r="H98" s="16">
        <v>2.5000000000000001E-2</v>
      </c>
      <c r="I98" s="16">
        <v>4.0000000000000008E-2</v>
      </c>
      <c r="J98" s="16">
        <v>4.0000000000000008E-2</v>
      </c>
      <c r="K98" s="16">
        <v>4.0000000000000008E-2</v>
      </c>
      <c r="L98" s="17">
        <v>4.0000000000000008E-2</v>
      </c>
      <c r="N98" s="64">
        <v>9801</v>
      </c>
    </row>
    <row r="99" spans="2:14" ht="15.75" x14ac:dyDescent="0.2">
      <c r="B99" s="148" t="s">
        <v>17</v>
      </c>
      <c r="C99" s="149"/>
      <c r="D99" s="18"/>
      <c r="E99" s="18"/>
      <c r="F99" s="16"/>
      <c r="G99" s="16"/>
      <c r="H99" s="16"/>
      <c r="I99" s="18"/>
      <c r="J99" s="19"/>
      <c r="K99" s="18"/>
      <c r="L99" s="20"/>
    </row>
    <row r="100" spans="2:14" ht="15.75" x14ac:dyDescent="0.2">
      <c r="B100" s="163" t="s">
        <v>18</v>
      </c>
      <c r="C100" s="171"/>
      <c r="D100" s="22">
        <v>4.8726670984767892E-2</v>
      </c>
      <c r="E100" s="22">
        <v>3.3934254216614487E-2</v>
      </c>
      <c r="F100" s="22">
        <v>2.6819067528650653E-2</v>
      </c>
      <c r="G100" s="22">
        <v>2.2667766948956673E-2</v>
      </c>
      <c r="H100" s="22">
        <v>1.9803566455386678E-2</v>
      </c>
      <c r="I100" s="23">
        <v>1.7884775146046087E-2</v>
      </c>
      <c r="J100" s="24">
        <v>1.6479400377687945E-2</v>
      </c>
      <c r="K100" s="25">
        <v>1.5344141539066599E-2</v>
      </c>
      <c r="L100" s="23">
        <v>1.4577649869284091E-2</v>
      </c>
    </row>
    <row r="101" spans="2:14" ht="15" x14ac:dyDescent="0.2">
      <c r="B101" s="165" t="s">
        <v>19</v>
      </c>
      <c r="C101" s="172"/>
      <c r="D101" s="26">
        <v>4.9664144307844528E-2</v>
      </c>
      <c r="E101" s="27">
        <v>3.4946387406209832E-2</v>
      </c>
      <c r="F101" s="27">
        <v>2.7951037168653131E-2</v>
      </c>
      <c r="G101" s="27">
        <v>2.3947722774091181E-2</v>
      </c>
      <c r="H101" s="27">
        <v>2.1172064101156858E-2</v>
      </c>
      <c r="I101" s="28">
        <v>1.9435218224324417E-2</v>
      </c>
      <c r="J101" s="29">
        <v>1.8240032244582389E-2</v>
      </c>
      <c r="K101" s="30">
        <v>1.7707710021064593E-2</v>
      </c>
      <c r="L101" s="28">
        <v>1.7163377540072678E-2</v>
      </c>
    </row>
    <row r="102" spans="2:14" ht="15.75" x14ac:dyDescent="0.2">
      <c r="B102" s="167" t="s">
        <v>22</v>
      </c>
      <c r="C102" s="173"/>
      <c r="D102" s="45">
        <v>4.8134286542430467E-2</v>
      </c>
      <c r="E102" s="46">
        <v>3.376240395953739E-2</v>
      </c>
      <c r="F102" s="46">
        <v>2.6656781559140495E-2</v>
      </c>
      <c r="G102" s="46">
        <v>2.2461533607007401E-2</v>
      </c>
      <c r="H102" s="46">
        <v>1.9673348467207787E-2</v>
      </c>
      <c r="I102" s="47">
        <v>1.7775149566457215E-2</v>
      </c>
      <c r="J102" s="45">
        <v>1.6408605307086578E-2</v>
      </c>
      <c r="K102" s="48">
        <v>1.5704036417692444E-2</v>
      </c>
      <c r="L102" s="47">
        <v>1.488899121575606E-2</v>
      </c>
    </row>
    <row r="103" spans="2:14" ht="16.5" thickBot="1" x14ac:dyDescent="0.25">
      <c r="B103" s="169" t="s">
        <v>23</v>
      </c>
      <c r="C103" s="174"/>
      <c r="D103" s="40">
        <v>4.7251174039200795E-2</v>
      </c>
      <c r="E103" s="41">
        <v>3.2814455151787922E-2</v>
      </c>
      <c r="F103" s="41">
        <v>2.5621911341509724E-2</v>
      </c>
      <c r="G103" s="41">
        <v>2.1326934314469775E-2</v>
      </c>
      <c r="H103" s="41">
        <v>1.8480630807573051E-2</v>
      </c>
      <c r="I103" s="42">
        <v>1.6462026611907755E-2</v>
      </c>
      <c r="J103" s="43">
        <v>1.4960617662335484E-2</v>
      </c>
      <c r="K103" s="44">
        <v>1.3803887137495013E-2</v>
      </c>
      <c r="L103" s="42">
        <v>1.2888312358505433E-2</v>
      </c>
    </row>
    <row r="104" spans="2:14" x14ac:dyDescent="0.2">
      <c r="N104" s="7"/>
    </row>
    <row r="106" spans="2:14" ht="14.25" thickBot="1" x14ac:dyDescent="0.25"/>
    <row r="107" spans="2:14" ht="16.5" thickBot="1" x14ac:dyDescent="0.25">
      <c r="B107" s="126" t="s">
        <v>4</v>
      </c>
      <c r="C107" s="127"/>
      <c r="D107" s="65">
        <v>24</v>
      </c>
      <c r="E107" s="65">
        <v>36</v>
      </c>
      <c r="F107" s="12">
        <v>48</v>
      </c>
      <c r="G107" s="12">
        <v>60</v>
      </c>
      <c r="H107" s="12">
        <v>72</v>
      </c>
      <c r="I107" s="13">
        <v>84</v>
      </c>
      <c r="J107" s="65">
        <v>96</v>
      </c>
      <c r="K107" s="13">
        <v>108</v>
      </c>
      <c r="L107" s="14">
        <v>120</v>
      </c>
      <c r="N107" s="63" t="s">
        <v>9</v>
      </c>
    </row>
    <row r="108" spans="2:14" ht="15.75" x14ac:dyDescent="0.2">
      <c r="B108" s="137" t="s">
        <v>10</v>
      </c>
      <c r="C108" s="138"/>
      <c r="D108" s="16">
        <v>8.7499999999999994E-2</v>
      </c>
      <c r="E108" s="16">
        <v>8.7499999999999994E-2</v>
      </c>
      <c r="F108" s="16">
        <v>8.7499999999999994E-2</v>
      </c>
      <c r="G108" s="16">
        <v>8.7499999999999994E-2</v>
      </c>
      <c r="H108" s="16">
        <v>8.7499999999999994E-2</v>
      </c>
      <c r="I108" s="16">
        <v>8.7499999999999994E-2</v>
      </c>
      <c r="J108" s="16">
        <v>8.7499999999999994E-2</v>
      </c>
      <c r="K108" s="16">
        <v>8.7499999999999994E-2</v>
      </c>
      <c r="L108" s="16">
        <v>8.7499999999999994E-2</v>
      </c>
      <c r="N108" s="64">
        <v>640</v>
      </c>
    </row>
    <row r="109" spans="2:14" ht="15.75" x14ac:dyDescent="0.2">
      <c r="B109" s="146" t="s">
        <v>11</v>
      </c>
      <c r="C109" s="147"/>
      <c r="D109" s="16">
        <v>1.9999999999999997E-2</v>
      </c>
      <c r="E109" s="16">
        <v>3.4999999999999996E-2</v>
      </c>
      <c r="F109" s="16">
        <v>4.9999999999999996E-2</v>
      </c>
      <c r="G109" s="16">
        <v>6.0000000000000005E-2</v>
      </c>
      <c r="H109" s="16">
        <v>7.0000000000000007E-2</v>
      </c>
      <c r="I109" s="16">
        <v>8.5000000000000006E-2</v>
      </c>
      <c r="J109" s="16">
        <v>8.5000000000000006E-2</v>
      </c>
      <c r="K109" s="16">
        <v>8.5000000000000006E-2</v>
      </c>
      <c r="L109" s="17">
        <v>8.5000000000000006E-2</v>
      </c>
      <c r="N109" s="63" t="s">
        <v>12</v>
      </c>
    </row>
    <row r="110" spans="2:14" ht="15.75" x14ac:dyDescent="0.2">
      <c r="B110" s="146" t="s">
        <v>13</v>
      </c>
      <c r="C110" s="147"/>
      <c r="D110" s="16">
        <v>3.2500000000000001E-2</v>
      </c>
      <c r="E110" s="16">
        <v>4.7500000000000001E-2</v>
      </c>
      <c r="F110" s="16">
        <v>6.25E-2</v>
      </c>
      <c r="G110" s="16">
        <v>7.5000000000000011E-2</v>
      </c>
      <c r="H110" s="16">
        <v>8.5000000000000006E-2</v>
      </c>
      <c r="I110" s="16">
        <v>0.1</v>
      </c>
      <c r="J110" s="16">
        <v>9.2499999999999999E-2</v>
      </c>
      <c r="K110" s="16">
        <v>9.2499999999999999E-2</v>
      </c>
      <c r="L110" s="17">
        <v>9.2499999999999999E-2</v>
      </c>
      <c r="N110" s="64">
        <v>640</v>
      </c>
    </row>
    <row r="111" spans="2:14" ht="15.75" x14ac:dyDescent="0.2">
      <c r="B111" s="146" t="s">
        <v>14</v>
      </c>
      <c r="C111" s="147"/>
      <c r="D111" s="16">
        <v>1.2499999999999997E-2</v>
      </c>
      <c r="E111" s="16">
        <v>2.7499999999999997E-2</v>
      </c>
      <c r="F111" s="16">
        <v>4.2499999999999996E-2</v>
      </c>
      <c r="G111" s="16">
        <v>4.5000000000000005E-2</v>
      </c>
      <c r="H111" s="16">
        <v>0.05</v>
      </c>
      <c r="I111" s="16">
        <v>6.5000000000000002E-2</v>
      </c>
      <c r="J111" s="16">
        <v>5.7500000000000002E-2</v>
      </c>
      <c r="K111" s="16">
        <v>5.7500000000000002E-2</v>
      </c>
      <c r="L111" s="17">
        <v>5.7500000000000002E-2</v>
      </c>
      <c r="N111" s="63" t="s">
        <v>15</v>
      </c>
    </row>
    <row r="112" spans="2:14" ht="15.75" x14ac:dyDescent="0.2">
      <c r="B112" s="146" t="s">
        <v>16</v>
      </c>
      <c r="C112" s="147"/>
      <c r="D112" s="16">
        <v>0</v>
      </c>
      <c r="E112" s="16">
        <v>1.4999999999999996E-2</v>
      </c>
      <c r="F112" s="16">
        <v>2.9999999999999995E-2</v>
      </c>
      <c r="G112" s="16">
        <v>3.0000000000000006E-2</v>
      </c>
      <c r="H112" s="16">
        <v>3.5000000000000003E-2</v>
      </c>
      <c r="I112" s="16">
        <v>0.05</v>
      </c>
      <c r="J112" s="16">
        <v>0.05</v>
      </c>
      <c r="K112" s="16">
        <v>0.05</v>
      </c>
      <c r="L112" s="17">
        <v>0.05</v>
      </c>
      <c r="N112" s="64">
        <v>9802</v>
      </c>
    </row>
    <row r="113" spans="2:14" ht="15.75" x14ac:dyDescent="0.2">
      <c r="B113" s="148" t="s">
        <v>17</v>
      </c>
      <c r="C113" s="149"/>
      <c r="D113" s="18"/>
      <c r="E113" s="18"/>
      <c r="F113" s="16"/>
      <c r="G113" s="16"/>
      <c r="H113" s="16"/>
      <c r="I113" s="18"/>
      <c r="J113" s="19"/>
      <c r="K113" s="18"/>
      <c r="L113" s="20"/>
    </row>
    <row r="114" spans="2:14" ht="15.75" x14ac:dyDescent="0.2">
      <c r="B114" s="163" t="s">
        <v>18</v>
      </c>
      <c r="C114" s="171"/>
      <c r="D114" s="22">
        <v>4.8849354938121647E-2</v>
      </c>
      <c r="E114" s="22">
        <v>3.4058918631495738E-2</v>
      </c>
      <c r="F114" s="22">
        <v>2.694767726420088E-2</v>
      </c>
      <c r="G114" s="22">
        <v>2.2801124323371204E-2</v>
      </c>
      <c r="H114" s="22">
        <v>1.9940940467889884E-2</v>
      </c>
      <c r="I114" s="23">
        <v>1.8027079740698556E-2</v>
      </c>
      <c r="J114" s="24">
        <v>1.6626777203281411E-2</v>
      </c>
      <c r="K114" s="25">
        <v>1.5495989570335378E-2</v>
      </c>
      <c r="L114" s="23">
        <v>1.4735325534927525E-2</v>
      </c>
    </row>
    <row r="115" spans="2:14" ht="15" x14ac:dyDescent="0.2">
      <c r="B115" s="165" t="s">
        <v>19</v>
      </c>
      <c r="C115" s="172"/>
      <c r="D115" s="26">
        <v>4.9789188630398849E-2</v>
      </c>
      <c r="E115" s="27">
        <v>3.5074770099119454E-2</v>
      </c>
      <c r="F115" s="27">
        <v>2.8085075218066104E-2</v>
      </c>
      <c r="G115" s="27">
        <v>2.4088610292458176E-2</v>
      </c>
      <c r="H115" s="27">
        <v>2.1318931151852155E-2</v>
      </c>
      <c r="I115" s="28">
        <v>1.9589859299138614E-2</v>
      </c>
      <c r="J115" s="29">
        <v>1.8403154566348945E-2</v>
      </c>
      <c r="K115" s="30">
        <v>1.788294829673685E-2</v>
      </c>
      <c r="L115" s="28">
        <v>1.7349021111058884E-2</v>
      </c>
    </row>
    <row r="116" spans="2:14" ht="15.75" x14ac:dyDescent="0.2">
      <c r="B116" s="167" t="s">
        <v>22</v>
      </c>
      <c r="C116" s="173"/>
      <c r="D116" s="45">
        <v>4.8255478990950784E-2</v>
      </c>
      <c r="E116" s="46">
        <v>3.3886437047394066E-2</v>
      </c>
      <c r="F116" s="46">
        <v>2.6784613058997039E-2</v>
      </c>
      <c r="G116" s="46">
        <v>2.2593677684273561E-2</v>
      </c>
      <c r="H116" s="46">
        <v>1.9809819179410181E-2</v>
      </c>
      <c r="I116" s="47">
        <v>1.7916581898330893E-2</v>
      </c>
      <c r="J116" s="45">
        <v>1.6555349005713427E-2</v>
      </c>
      <c r="K116" s="48">
        <v>1.585944602512656E-2</v>
      </c>
      <c r="L116" s="47">
        <v>1.5050034430660688E-2</v>
      </c>
    </row>
    <row r="117" spans="2:14" ht="16.5" thickBot="1" x14ac:dyDescent="0.25">
      <c r="B117" s="169" t="s">
        <v>23</v>
      </c>
      <c r="C117" s="174"/>
      <c r="D117" s="40">
        <v>4.7370142988127098E-2</v>
      </c>
      <c r="E117" s="41">
        <v>3.2935005756054389E-2</v>
      </c>
      <c r="F117" s="41">
        <v>2.5744780163790837E-2</v>
      </c>
      <c r="G117" s="41">
        <v>2.1452403398870244E-2</v>
      </c>
      <c r="H117" s="41">
        <v>1.8608827837807273E-2</v>
      </c>
      <c r="I117" s="42">
        <v>1.6593010759320063E-2</v>
      </c>
      <c r="J117" s="43">
        <v>1.5094411871436555E-2</v>
      </c>
      <c r="K117" s="44">
        <v>1.3940492569630029E-2</v>
      </c>
      <c r="L117" s="42">
        <v>1.3027715708727867E-2</v>
      </c>
    </row>
    <row r="118" spans="2:14" x14ac:dyDescent="0.2">
      <c r="N118" s="7"/>
    </row>
    <row r="120" spans="2:14" ht="14.25" thickBot="1" x14ac:dyDescent="0.25"/>
    <row r="121" spans="2:14" ht="16.5" thickBot="1" x14ac:dyDescent="0.25">
      <c r="B121" s="126" t="s">
        <v>4</v>
      </c>
      <c r="C121" s="127"/>
      <c r="D121" s="65">
        <v>24</v>
      </c>
      <c r="E121" s="65">
        <v>36</v>
      </c>
      <c r="F121" s="12">
        <v>48</v>
      </c>
      <c r="G121" s="12">
        <v>60</v>
      </c>
      <c r="H121" s="12">
        <v>72</v>
      </c>
      <c r="I121" s="13">
        <v>84</v>
      </c>
      <c r="J121" s="65">
        <v>96</v>
      </c>
      <c r="K121" s="13">
        <v>108</v>
      </c>
      <c r="L121" s="14">
        <v>120</v>
      </c>
      <c r="N121" s="63" t="s">
        <v>9</v>
      </c>
    </row>
    <row r="122" spans="2:14" ht="15.75" x14ac:dyDescent="0.2">
      <c r="B122" s="137" t="s">
        <v>10</v>
      </c>
      <c r="C122" s="138"/>
      <c r="D122" s="16">
        <v>8.9899999999999994E-2</v>
      </c>
      <c r="E122" s="16">
        <v>8.9899999999999994E-2</v>
      </c>
      <c r="F122" s="16">
        <v>8.9899999999999994E-2</v>
      </c>
      <c r="G122" s="16">
        <v>8.9899999999999994E-2</v>
      </c>
      <c r="H122" s="16">
        <v>8.9899999999999994E-2</v>
      </c>
      <c r="I122" s="16">
        <v>8.9899999999999994E-2</v>
      </c>
      <c r="J122" s="16">
        <v>8.9899999999999994E-2</v>
      </c>
      <c r="K122" s="16">
        <v>8.9899999999999994E-2</v>
      </c>
      <c r="L122" s="16">
        <v>8.9899999999999994E-2</v>
      </c>
      <c r="N122" s="64">
        <v>641</v>
      </c>
    </row>
    <row r="123" spans="2:14" ht="15.75" x14ac:dyDescent="0.2">
      <c r="B123" s="146" t="s">
        <v>11</v>
      </c>
      <c r="C123" s="147"/>
      <c r="D123" s="16">
        <v>2.2499999999999999E-2</v>
      </c>
      <c r="E123" s="16">
        <v>4.9999999999999996E-2</v>
      </c>
      <c r="F123" s="16">
        <v>6.0000000000000005E-2</v>
      </c>
      <c r="G123" s="16">
        <v>7.0000000000000007E-2</v>
      </c>
      <c r="H123" s="16">
        <v>7.7499999999999999E-2</v>
      </c>
      <c r="I123" s="16">
        <v>9.2499999999999999E-2</v>
      </c>
      <c r="J123" s="16">
        <v>9.2499999999999999E-2</v>
      </c>
      <c r="K123" s="16">
        <v>9.2499999999999999E-2</v>
      </c>
      <c r="L123" s="16">
        <v>9.2499999999999999E-2</v>
      </c>
      <c r="N123" s="63" t="s">
        <v>12</v>
      </c>
    </row>
    <row r="124" spans="2:14" ht="15.75" x14ac:dyDescent="0.2">
      <c r="B124" s="146" t="s">
        <v>13</v>
      </c>
      <c r="C124" s="147"/>
      <c r="D124" s="16">
        <v>3.5000000000000003E-2</v>
      </c>
      <c r="E124" s="16">
        <v>6.25E-2</v>
      </c>
      <c r="F124" s="16">
        <v>7.2500000000000009E-2</v>
      </c>
      <c r="G124" s="16">
        <v>8.5000000000000006E-2</v>
      </c>
      <c r="H124" s="16">
        <v>9.2499999999999999E-2</v>
      </c>
      <c r="I124" s="16">
        <v>0.1075</v>
      </c>
      <c r="J124" s="16">
        <v>0.1</v>
      </c>
      <c r="K124" s="16">
        <v>0.1</v>
      </c>
      <c r="L124" s="17">
        <v>0.1</v>
      </c>
      <c r="N124" s="64">
        <v>641</v>
      </c>
    </row>
    <row r="125" spans="2:14" ht="15.75" x14ac:dyDescent="0.2">
      <c r="B125" s="146" t="s">
        <v>14</v>
      </c>
      <c r="C125" s="147"/>
      <c r="D125" s="16">
        <v>1.4999999999999999E-2</v>
      </c>
      <c r="E125" s="16">
        <v>4.2499999999999996E-2</v>
      </c>
      <c r="F125" s="16">
        <v>5.2500000000000005E-2</v>
      </c>
      <c r="G125" s="16">
        <v>5.5000000000000007E-2</v>
      </c>
      <c r="H125" s="16">
        <v>5.7499999999999996E-2</v>
      </c>
      <c r="I125" s="16">
        <v>7.2499999999999995E-2</v>
      </c>
      <c r="J125" s="16">
        <v>6.5000000000000002E-2</v>
      </c>
      <c r="K125" s="16">
        <v>6.5000000000000002E-2</v>
      </c>
      <c r="L125" s="17">
        <v>6.5000000000000002E-2</v>
      </c>
      <c r="N125" s="63" t="s">
        <v>15</v>
      </c>
    </row>
    <row r="126" spans="2:14" ht="15.75" x14ac:dyDescent="0.2">
      <c r="B126" s="146" t="s">
        <v>16</v>
      </c>
      <c r="C126" s="147"/>
      <c r="D126" s="16">
        <v>2.4999999999999988E-3</v>
      </c>
      <c r="E126" s="16">
        <v>2.9999999999999995E-2</v>
      </c>
      <c r="F126" s="16">
        <v>4.0000000000000008E-2</v>
      </c>
      <c r="G126" s="16">
        <v>4.0000000000000008E-2</v>
      </c>
      <c r="H126" s="16">
        <v>4.2499999999999996E-2</v>
      </c>
      <c r="I126" s="16">
        <v>5.7499999999999996E-2</v>
      </c>
      <c r="J126" s="16">
        <v>5.7499999999999996E-2</v>
      </c>
      <c r="K126" s="16">
        <v>5.7499999999999996E-2</v>
      </c>
      <c r="L126" s="17">
        <v>5.7499999999999996E-2</v>
      </c>
      <c r="N126" s="64">
        <v>9803</v>
      </c>
    </row>
    <row r="127" spans="2:14" ht="15.75" x14ac:dyDescent="0.2">
      <c r="B127" s="148" t="s">
        <v>17</v>
      </c>
      <c r="C127" s="149"/>
      <c r="D127" s="18"/>
      <c r="E127" s="18"/>
      <c r="F127" s="16"/>
      <c r="G127" s="16"/>
      <c r="H127" s="16"/>
      <c r="I127" s="18"/>
      <c r="J127" s="19"/>
      <c r="K127" s="18"/>
      <c r="L127" s="20"/>
    </row>
    <row r="128" spans="2:14" ht="15.75" x14ac:dyDescent="0.2">
      <c r="B128" s="163" t="s">
        <v>18</v>
      </c>
      <c r="C128" s="171"/>
      <c r="D128" s="22">
        <v>4.8967303898370201E-2</v>
      </c>
      <c r="E128" s="22">
        <v>3.4178855011661978E-2</v>
      </c>
      <c r="F128" s="22">
        <v>2.707148980282411E-2</v>
      </c>
      <c r="G128" s="22">
        <v>2.292958516291272E-2</v>
      </c>
      <c r="H128" s="22">
        <v>2.0073344796179563E-2</v>
      </c>
      <c r="I128" s="23">
        <v>1.816430742485485E-2</v>
      </c>
      <c r="J128" s="24">
        <v>1.6768963905243701E-2</v>
      </c>
      <c r="K128" s="25">
        <v>1.5642553848941417E-2</v>
      </c>
      <c r="L128" s="23">
        <v>1.4887574913765326E-2</v>
      </c>
    </row>
    <row r="129" spans="2:14" ht="15" x14ac:dyDescent="0.2">
      <c r="B129" s="165" t="s">
        <v>19</v>
      </c>
      <c r="C129" s="172"/>
      <c r="D129" s="26">
        <v>4.9909406861284672E-2</v>
      </c>
      <c r="E129" s="27">
        <v>3.5198283737540179E-2</v>
      </c>
      <c r="F129" s="27">
        <v>2.8214113592174603E-2</v>
      </c>
      <c r="G129" s="27">
        <v>2.4224324788711581E-2</v>
      </c>
      <c r="H129" s="27">
        <v>2.146048509528628E-2</v>
      </c>
      <c r="I129" s="28">
        <v>1.9738983342701771E-2</v>
      </c>
      <c r="J129" s="29">
        <v>1.8560532260263971E-2</v>
      </c>
      <c r="K129" s="30">
        <v>1.8052088925321026E-2</v>
      </c>
      <c r="L129" s="28">
        <v>1.7528275901279953E-2</v>
      </c>
    </row>
    <row r="130" spans="2:14" ht="15.75" x14ac:dyDescent="0.2">
      <c r="B130" s="167" t="s">
        <v>22</v>
      </c>
      <c r="C130" s="173"/>
      <c r="D130" s="45">
        <v>4.8371994011066975E-2</v>
      </c>
      <c r="E130" s="46">
        <v>3.4005766044305823E-2</v>
      </c>
      <c r="F130" s="46">
        <v>2.6907676390443454E-2</v>
      </c>
      <c r="G130" s="46">
        <v>2.2720969775772631E-2</v>
      </c>
      <c r="H130" s="46">
        <v>1.9941352885466494E-2</v>
      </c>
      <c r="I130" s="47">
        <v>1.8052968438872666E-2</v>
      </c>
      <c r="J130" s="45">
        <v>1.669692487734371E-2</v>
      </c>
      <c r="K130" s="48">
        <v>1.6009447950154559E-2</v>
      </c>
      <c r="L130" s="47">
        <v>1.5205535467140971E-2</v>
      </c>
    </row>
    <row r="131" spans="2:14" ht="16.5" thickBot="1" x14ac:dyDescent="0.25">
      <c r="B131" s="169" t="s">
        <v>23</v>
      </c>
      <c r="C131" s="174"/>
      <c r="D131" s="40">
        <v>4.74845203247235E-2</v>
      </c>
      <c r="E131" s="41">
        <v>3.3050984346387036E-2</v>
      </c>
      <c r="F131" s="41">
        <v>2.5863065927611024E-2</v>
      </c>
      <c r="G131" s="41">
        <v>2.1573265585827294E-2</v>
      </c>
      <c r="H131" s="41">
        <v>1.8732387173140061E-2</v>
      </c>
      <c r="I131" s="42">
        <v>1.6719321868630867E-2</v>
      </c>
      <c r="J131" s="43">
        <v>1.5223494291668686E-2</v>
      </c>
      <c r="K131" s="44">
        <v>1.407234463545692E-2</v>
      </c>
      <c r="L131" s="42">
        <v>1.3162321599831382E-2</v>
      </c>
    </row>
    <row r="132" spans="2:14" x14ac:dyDescent="0.2">
      <c r="N132" s="7"/>
    </row>
    <row r="134" spans="2:14" ht="14.25" thickBot="1" x14ac:dyDescent="0.25"/>
    <row r="135" spans="2:14" ht="16.5" thickBot="1" x14ac:dyDescent="0.25">
      <c r="B135" s="126" t="s">
        <v>4</v>
      </c>
      <c r="C135" s="127"/>
      <c r="D135" s="65">
        <v>24</v>
      </c>
      <c r="E135" s="65">
        <v>36</v>
      </c>
      <c r="F135" s="12">
        <v>48</v>
      </c>
      <c r="G135" s="12">
        <v>60</v>
      </c>
      <c r="H135" s="12">
        <v>72</v>
      </c>
      <c r="I135" s="13">
        <v>84</v>
      </c>
      <c r="J135" s="65">
        <v>96</v>
      </c>
      <c r="K135" s="13">
        <v>108</v>
      </c>
      <c r="L135" s="14">
        <v>120</v>
      </c>
      <c r="N135" s="63" t="s">
        <v>9</v>
      </c>
    </row>
    <row r="136" spans="2:14" ht="15.75" x14ac:dyDescent="0.2">
      <c r="B136" s="137" t="s">
        <v>10</v>
      </c>
      <c r="C136" s="138"/>
      <c r="D136" s="16">
        <v>9.2499999999999999E-2</v>
      </c>
      <c r="E136" s="16">
        <v>9.2499999999999999E-2</v>
      </c>
      <c r="F136" s="16">
        <v>9.2499999999999999E-2</v>
      </c>
      <c r="G136" s="16">
        <v>9.2499999999999999E-2</v>
      </c>
      <c r="H136" s="16">
        <v>9.2499999999999999E-2</v>
      </c>
      <c r="I136" s="16">
        <v>9.2499999999999999E-2</v>
      </c>
      <c r="J136" s="16">
        <v>9.2499999999999999E-2</v>
      </c>
      <c r="K136" s="16">
        <v>9.2499999999999999E-2</v>
      </c>
      <c r="L136" s="16">
        <v>9.2499999999999999E-2</v>
      </c>
      <c r="N136" s="64">
        <v>642</v>
      </c>
    </row>
    <row r="137" spans="2:14" ht="15.75" x14ac:dyDescent="0.2">
      <c r="B137" s="146" t="s">
        <v>11</v>
      </c>
      <c r="C137" s="147"/>
      <c r="D137" s="16">
        <v>2.5000000000000001E-2</v>
      </c>
      <c r="E137" s="16">
        <v>5.5E-2</v>
      </c>
      <c r="F137" s="16">
        <v>5.5E-2</v>
      </c>
      <c r="G137" s="16">
        <v>7.5000000000000011E-2</v>
      </c>
      <c r="H137" s="16">
        <v>8.5000000000000006E-2</v>
      </c>
      <c r="I137" s="16">
        <v>0.1</v>
      </c>
      <c r="J137" s="16">
        <v>0.1</v>
      </c>
      <c r="K137" s="16">
        <v>0.1</v>
      </c>
      <c r="L137" s="17">
        <v>0.1</v>
      </c>
      <c r="N137" s="63" t="s">
        <v>12</v>
      </c>
    </row>
    <row r="138" spans="2:14" ht="15.75" x14ac:dyDescent="0.2">
      <c r="B138" s="146" t="s">
        <v>13</v>
      </c>
      <c r="C138" s="147"/>
      <c r="D138" s="16">
        <v>3.7500000000000006E-2</v>
      </c>
      <c r="E138" s="16">
        <v>6.7500000000000004E-2</v>
      </c>
      <c r="F138" s="16">
        <v>6.7500000000000004E-2</v>
      </c>
      <c r="G138" s="16">
        <v>9.0000000000000011E-2</v>
      </c>
      <c r="H138" s="16">
        <v>0.1</v>
      </c>
      <c r="I138" s="16">
        <v>0.115</v>
      </c>
      <c r="J138" s="16">
        <v>0.10750000000000001</v>
      </c>
      <c r="K138" s="16">
        <v>0.10750000000000001</v>
      </c>
      <c r="L138" s="17">
        <v>0.10750000000000001</v>
      </c>
      <c r="N138" s="64">
        <v>642</v>
      </c>
    </row>
    <row r="139" spans="2:14" ht="15.75" x14ac:dyDescent="0.2">
      <c r="B139" s="146" t="s">
        <v>14</v>
      </c>
      <c r="C139" s="147"/>
      <c r="D139" s="16">
        <v>1.7500000000000002E-2</v>
      </c>
      <c r="E139" s="16">
        <v>4.7500000000000001E-2</v>
      </c>
      <c r="F139" s="16">
        <v>4.7500000000000001E-2</v>
      </c>
      <c r="G139" s="16">
        <v>6.0000000000000012E-2</v>
      </c>
      <c r="H139" s="16">
        <v>6.5000000000000002E-2</v>
      </c>
      <c r="I139" s="16">
        <v>0.08</v>
      </c>
      <c r="J139" s="16">
        <v>7.2500000000000009E-2</v>
      </c>
      <c r="K139" s="16">
        <v>7.2500000000000009E-2</v>
      </c>
      <c r="L139" s="17">
        <v>7.2500000000000009E-2</v>
      </c>
      <c r="N139" s="63" t="s">
        <v>15</v>
      </c>
    </row>
    <row r="140" spans="2:14" ht="15.75" x14ac:dyDescent="0.2">
      <c r="B140" s="146" t="s">
        <v>16</v>
      </c>
      <c r="C140" s="147"/>
      <c r="D140" s="16">
        <v>5.000000000000001E-3</v>
      </c>
      <c r="E140" s="16">
        <v>3.5000000000000003E-2</v>
      </c>
      <c r="F140" s="16">
        <v>3.5000000000000003E-2</v>
      </c>
      <c r="G140" s="16">
        <v>4.5000000000000012E-2</v>
      </c>
      <c r="H140" s="16">
        <v>0.05</v>
      </c>
      <c r="I140" s="16">
        <v>6.5000000000000002E-2</v>
      </c>
      <c r="J140" s="16">
        <v>6.5000000000000002E-2</v>
      </c>
      <c r="K140" s="16">
        <v>6.5000000000000002E-2</v>
      </c>
      <c r="L140" s="17">
        <v>6.5000000000000002E-2</v>
      </c>
      <c r="N140" s="64">
        <v>9804</v>
      </c>
    </row>
    <row r="141" spans="2:14" ht="15.75" x14ac:dyDescent="0.2">
      <c r="B141" s="148" t="s">
        <v>17</v>
      </c>
      <c r="C141" s="149"/>
      <c r="D141" s="18"/>
      <c r="E141" s="18"/>
      <c r="F141" s="16"/>
      <c r="G141" s="16"/>
      <c r="H141" s="16"/>
      <c r="I141" s="18"/>
      <c r="J141" s="19"/>
      <c r="K141" s="18"/>
      <c r="L141" s="20"/>
    </row>
    <row r="142" spans="2:14" ht="15.75" x14ac:dyDescent="0.2">
      <c r="B142" s="163" t="s">
        <v>18</v>
      </c>
      <c r="C142" s="171"/>
      <c r="D142" s="22">
        <v>4.9095272385723254E-2</v>
      </c>
      <c r="E142" s="22">
        <v>3.4309071692004887E-2</v>
      </c>
      <c r="F142" s="22">
        <v>2.720600346660957E-2</v>
      </c>
      <c r="G142" s="22">
        <v>2.3069234312473683E-2</v>
      </c>
      <c r="H142" s="22">
        <v>2.021736238974612E-2</v>
      </c>
      <c r="I142" s="23">
        <v>1.8313649237868355E-2</v>
      </c>
      <c r="J142" s="24">
        <v>1.6923776374312905E-2</v>
      </c>
      <c r="K142" s="25">
        <v>1.5802201971305708E-2</v>
      </c>
      <c r="L142" s="23">
        <v>1.5053480847147263E-2</v>
      </c>
    </row>
    <row r="143" spans="2:14" ht="15" x14ac:dyDescent="0.2">
      <c r="B143" s="165" t="s">
        <v>19</v>
      </c>
      <c r="C143" s="172"/>
      <c r="D143" s="26">
        <v>5.003983738925457E-2</v>
      </c>
      <c r="E143" s="27">
        <v>3.5332384299437469E-2</v>
      </c>
      <c r="F143" s="27">
        <v>2.8354304760720733E-2</v>
      </c>
      <c r="G143" s="27">
        <v>2.437185935296108E-2</v>
      </c>
      <c r="H143" s="27">
        <v>2.1614454822383392E-2</v>
      </c>
      <c r="I143" s="28">
        <v>1.9901271697027285E-2</v>
      </c>
      <c r="J143" s="29">
        <v>1.8731884637350999E-2</v>
      </c>
      <c r="K143" s="30">
        <v>1.8236328796221373E-2</v>
      </c>
      <c r="L143" s="28">
        <v>1.7723609593356903E-2</v>
      </c>
    </row>
    <row r="144" spans="2:14" ht="15.75" x14ac:dyDescent="0.2">
      <c r="B144" s="167" t="s">
        <v>22</v>
      </c>
      <c r="C144" s="173"/>
      <c r="D144" s="45">
        <v>4.8498406747955546E-2</v>
      </c>
      <c r="E144" s="46">
        <v>3.4135323279774837E-2</v>
      </c>
      <c r="F144" s="46">
        <v>2.7041376093030724E-2</v>
      </c>
      <c r="G144" s="46">
        <v>2.2859348385060294E-2</v>
      </c>
      <c r="H144" s="46">
        <v>2.0084423493986748E-2</v>
      </c>
      <c r="I144" s="47">
        <v>1.8201394854142849E-2</v>
      </c>
      <c r="J144" s="45">
        <v>1.6851072276117481E-2</v>
      </c>
      <c r="K144" s="48">
        <v>1.617284059882388E-2</v>
      </c>
      <c r="L144" s="47">
        <v>1.5374984727269675E-2</v>
      </c>
    </row>
    <row r="145" spans="2:14" ht="16.5" thickBot="1" x14ac:dyDescent="0.25">
      <c r="B145" s="169" t="s">
        <v>23</v>
      </c>
      <c r="C145" s="174"/>
      <c r="D145" s="40">
        <v>4.7608613786173856E-2</v>
      </c>
      <c r="E145" s="41">
        <v>3.3176903996480149E-2</v>
      </c>
      <c r="F145" s="41">
        <v>2.5991575137114701E-2</v>
      </c>
      <c r="G145" s="41">
        <v>2.1704654277376167E-2</v>
      </c>
      <c r="H145" s="41">
        <v>1.8866783973963512E-2</v>
      </c>
      <c r="I145" s="42">
        <v>1.6856783417910807E-2</v>
      </c>
      <c r="J145" s="43">
        <v>1.5364038856763561E-2</v>
      </c>
      <c r="K145" s="44">
        <v>1.4215967180727297E-2</v>
      </c>
      <c r="L145" s="42">
        <v>1.3309001449514231E-2</v>
      </c>
    </row>
    <row r="146" spans="2:14" x14ac:dyDescent="0.2">
      <c r="N146" s="7"/>
    </row>
    <row r="148" spans="2:14" ht="14.25" thickBot="1" x14ac:dyDescent="0.25"/>
    <row r="149" spans="2:14" ht="16.5" thickBot="1" x14ac:dyDescent="0.25">
      <c r="B149" s="126" t="s">
        <v>4</v>
      </c>
      <c r="C149" s="127"/>
      <c r="D149" s="65">
        <v>24</v>
      </c>
      <c r="E149" s="65">
        <v>36</v>
      </c>
      <c r="F149" s="12">
        <v>48</v>
      </c>
      <c r="G149" s="12">
        <v>60</v>
      </c>
      <c r="H149" s="12">
        <v>72</v>
      </c>
      <c r="I149" s="13">
        <v>84</v>
      </c>
      <c r="J149" s="65">
        <v>96</v>
      </c>
      <c r="K149" s="13">
        <v>108</v>
      </c>
      <c r="L149" s="14">
        <v>120</v>
      </c>
      <c r="N149" s="63" t="s">
        <v>9</v>
      </c>
    </row>
    <row r="150" spans="2:14" ht="15.75" x14ac:dyDescent="0.2">
      <c r="B150" s="137" t="s">
        <v>10</v>
      </c>
      <c r="C150" s="138"/>
      <c r="D150" s="16">
        <v>9.5000000000000001E-2</v>
      </c>
      <c r="E150" s="16">
        <v>9.5000000000000001E-2</v>
      </c>
      <c r="F150" s="16">
        <v>9.5000000000000001E-2</v>
      </c>
      <c r="G150" s="16">
        <v>9.5000000000000001E-2</v>
      </c>
      <c r="H150" s="16">
        <v>9.5000000000000001E-2</v>
      </c>
      <c r="I150" s="16">
        <v>9.5000000000000001E-2</v>
      </c>
      <c r="J150" s="16">
        <v>9.5000000000000001E-2</v>
      </c>
      <c r="K150" s="16">
        <v>9.5000000000000001E-2</v>
      </c>
      <c r="L150" s="16">
        <v>9.5000000000000001E-2</v>
      </c>
      <c r="N150" s="64">
        <v>643</v>
      </c>
    </row>
    <row r="151" spans="2:14" ht="15.75" x14ac:dyDescent="0.2">
      <c r="B151" s="146" t="s">
        <v>11</v>
      </c>
      <c r="C151" s="147"/>
      <c r="D151" s="16">
        <v>2.7499999999999997E-2</v>
      </c>
      <c r="E151" s="16">
        <v>6.0000000000000005E-2</v>
      </c>
      <c r="F151" s="16">
        <v>7.5000000000000011E-2</v>
      </c>
      <c r="G151" s="16">
        <v>0.08</v>
      </c>
      <c r="H151" s="16">
        <v>9.0000000000000011E-2</v>
      </c>
      <c r="I151" s="16">
        <v>0.10500000000000001</v>
      </c>
      <c r="J151" s="16">
        <v>0.10500000000000001</v>
      </c>
      <c r="K151" s="16">
        <v>0.10500000000000001</v>
      </c>
      <c r="L151" s="17">
        <v>0.10500000000000001</v>
      </c>
      <c r="N151" s="63" t="s">
        <v>12</v>
      </c>
    </row>
    <row r="152" spans="2:14" ht="15.75" x14ac:dyDescent="0.2">
      <c r="B152" s="146" t="s">
        <v>13</v>
      </c>
      <c r="C152" s="147"/>
      <c r="D152" s="16">
        <v>3.9999999999999994E-2</v>
      </c>
      <c r="E152" s="16">
        <v>7.2500000000000009E-2</v>
      </c>
      <c r="F152" s="16">
        <v>8.7500000000000008E-2</v>
      </c>
      <c r="G152" s="16">
        <v>9.5000000000000001E-2</v>
      </c>
      <c r="H152" s="16">
        <v>0.10500000000000001</v>
      </c>
      <c r="I152" s="16">
        <v>0.12000000000000001</v>
      </c>
      <c r="J152" s="16">
        <v>0.11250000000000002</v>
      </c>
      <c r="K152" s="16">
        <v>0.11250000000000002</v>
      </c>
      <c r="L152" s="17">
        <v>0.11250000000000002</v>
      </c>
      <c r="N152" s="64">
        <v>643</v>
      </c>
    </row>
    <row r="153" spans="2:14" ht="15.75" x14ac:dyDescent="0.2">
      <c r="B153" s="146" t="s">
        <v>14</v>
      </c>
      <c r="C153" s="147"/>
      <c r="D153" s="16">
        <v>1.9999999999999997E-2</v>
      </c>
      <c r="E153" s="16">
        <v>5.2500000000000005E-2</v>
      </c>
      <c r="F153" s="16">
        <v>6.7500000000000004E-2</v>
      </c>
      <c r="G153" s="16">
        <v>6.5000000000000002E-2</v>
      </c>
      <c r="H153" s="16">
        <v>7.0000000000000007E-2</v>
      </c>
      <c r="I153" s="16">
        <v>8.5000000000000006E-2</v>
      </c>
      <c r="J153" s="16">
        <v>7.7500000000000013E-2</v>
      </c>
      <c r="K153" s="16">
        <v>7.7500000000000013E-2</v>
      </c>
      <c r="L153" s="17">
        <v>7.7500000000000013E-2</v>
      </c>
      <c r="N153" s="63" t="s">
        <v>15</v>
      </c>
    </row>
    <row r="154" spans="2:14" ht="15.75" x14ac:dyDescent="0.2">
      <c r="B154" s="146" t="s">
        <v>16</v>
      </c>
      <c r="C154" s="147"/>
      <c r="D154" s="16">
        <v>7.4999999999999963E-3</v>
      </c>
      <c r="E154" s="16">
        <v>4.0000000000000008E-2</v>
      </c>
      <c r="F154" s="16">
        <v>5.5000000000000007E-2</v>
      </c>
      <c r="G154" s="16">
        <v>0.05</v>
      </c>
      <c r="H154" s="16">
        <v>5.5000000000000007E-2</v>
      </c>
      <c r="I154" s="16">
        <v>7.0000000000000007E-2</v>
      </c>
      <c r="J154" s="16">
        <v>7.0000000000000007E-2</v>
      </c>
      <c r="K154" s="16">
        <v>7.0000000000000007E-2</v>
      </c>
      <c r="L154" s="17">
        <v>7.0000000000000007E-2</v>
      </c>
      <c r="N154" s="64">
        <v>9805</v>
      </c>
    </row>
    <row r="155" spans="2:14" ht="15.75" x14ac:dyDescent="0.2">
      <c r="B155" s="148" t="s">
        <v>17</v>
      </c>
      <c r="C155" s="149"/>
      <c r="D155" s="18"/>
      <c r="E155" s="18"/>
      <c r="F155" s="16"/>
      <c r="G155" s="16"/>
      <c r="H155" s="16"/>
      <c r="I155" s="18"/>
      <c r="J155" s="19"/>
      <c r="K155" s="18"/>
      <c r="L155" s="20"/>
    </row>
    <row r="156" spans="2:14" ht="15.75" x14ac:dyDescent="0.2">
      <c r="B156" s="163" t="s">
        <v>18</v>
      </c>
      <c r="C156" s="171"/>
      <c r="D156" s="22">
        <v>4.9218505701252878E-2</v>
      </c>
      <c r="E156" s="22">
        <v>3.4434559947667386E-2</v>
      </c>
      <c r="F156" s="22">
        <v>2.7335719181166829E-2</v>
      </c>
      <c r="G156" s="22">
        <v>2.3203985609167976E-2</v>
      </c>
      <c r="H156" s="22">
        <v>2.0356408177923672E-2</v>
      </c>
      <c r="I156" s="23">
        <v>1.8457910912201447E-2</v>
      </c>
      <c r="J156" s="24">
        <v>1.7073394043399404E-2</v>
      </c>
      <c r="K156" s="25">
        <v>1.5956559865104296E-2</v>
      </c>
      <c r="L156" s="23">
        <v>1.5213951748662892E-2</v>
      </c>
    </row>
    <row r="157" spans="2:14" ht="15" x14ac:dyDescent="0.2">
      <c r="B157" s="165" t="s">
        <v>19</v>
      </c>
      <c r="C157" s="172"/>
      <c r="D157" s="26">
        <v>5.0165441643399297E-2</v>
      </c>
      <c r="E157" s="27">
        <v>3.546161540524926E-2</v>
      </c>
      <c r="F157" s="27">
        <v>2.8489495469908335E-2</v>
      </c>
      <c r="G157" s="27">
        <v>2.451421950268164E-2</v>
      </c>
      <c r="H157" s="27">
        <v>2.1763109174463006E-2</v>
      </c>
      <c r="I157" s="28">
        <v>2.0058039512064082E-2</v>
      </c>
      <c r="J157" s="29">
        <v>1.889748721062132E-2</v>
      </c>
      <c r="K157" s="30">
        <v>1.8414463546600767E-2</v>
      </c>
      <c r="L157" s="28">
        <v>1.7912544208442693E-2</v>
      </c>
    </row>
    <row r="158" spans="2:14" ht="15.75" x14ac:dyDescent="0.2">
      <c r="B158" s="167" t="s">
        <v>22</v>
      </c>
      <c r="C158" s="173"/>
      <c r="D158" s="45">
        <v>4.8620141879894496E-2</v>
      </c>
      <c r="E158" s="46">
        <v>3.4260176036308404E-2</v>
      </c>
      <c r="F158" s="46">
        <v>2.7170306879458959E-2</v>
      </c>
      <c r="G158" s="46">
        <v>2.2992873702578437E-2</v>
      </c>
      <c r="H158" s="46">
        <v>2.0222554989133196E-2</v>
      </c>
      <c r="I158" s="47">
        <v>1.8344772269684201E-2</v>
      </c>
      <c r="J158" s="45">
        <v>1.7000047191632645E-2</v>
      </c>
      <c r="K158" s="48">
        <v>1.6330818937292647E-2</v>
      </c>
      <c r="L158" s="47">
        <v>1.5538882877141207E-2</v>
      </c>
    </row>
    <row r="159" spans="2:14" ht="16.5" thickBot="1" x14ac:dyDescent="0.25">
      <c r="B159" s="169" t="s">
        <v>23</v>
      </c>
      <c r="C159" s="174"/>
      <c r="D159" s="40">
        <v>4.7728115461987866E-2</v>
      </c>
      <c r="E159" s="41">
        <v>3.329825125554256E-2</v>
      </c>
      <c r="F159" s="41">
        <v>2.6115500569437667E-2</v>
      </c>
      <c r="G159" s="41">
        <v>2.1831434831449271E-2</v>
      </c>
      <c r="H159" s="41">
        <v>1.8996541100410727E-2</v>
      </c>
      <c r="I159" s="42">
        <v>1.698956895770971E-2</v>
      </c>
      <c r="J159" s="43">
        <v>1.5499867387622218E-2</v>
      </c>
      <c r="K159" s="44">
        <v>1.4354830533841725E-2</v>
      </c>
      <c r="L159" s="42">
        <v>1.3450876108442773E-2</v>
      </c>
    </row>
    <row r="160" spans="2:14" x14ac:dyDescent="0.2">
      <c r="N160" s="7"/>
    </row>
    <row r="162" spans="2:14" ht="14.25" thickBot="1" x14ac:dyDescent="0.25"/>
    <row r="163" spans="2:14" ht="16.5" thickBot="1" x14ac:dyDescent="0.25">
      <c r="B163" s="126" t="s">
        <v>4</v>
      </c>
      <c r="C163" s="127"/>
      <c r="D163" s="65">
        <v>24</v>
      </c>
      <c r="E163" s="65">
        <v>36</v>
      </c>
      <c r="F163" s="12">
        <v>48</v>
      </c>
      <c r="G163" s="12">
        <v>60</v>
      </c>
      <c r="H163" s="12">
        <v>72</v>
      </c>
      <c r="I163" s="13">
        <v>84</v>
      </c>
      <c r="J163" s="65">
        <v>96</v>
      </c>
      <c r="K163" s="13">
        <v>108</v>
      </c>
      <c r="L163" s="14">
        <v>120</v>
      </c>
      <c r="N163" s="63" t="s">
        <v>9</v>
      </c>
    </row>
    <row r="164" spans="2:14" ht="15.75" x14ac:dyDescent="0.2">
      <c r="B164" s="137" t="s">
        <v>10</v>
      </c>
      <c r="C164" s="138"/>
      <c r="D164" s="16">
        <v>9.7500000000000003E-2</v>
      </c>
      <c r="E164" s="16">
        <v>9.7500000000000003E-2</v>
      </c>
      <c r="F164" s="16">
        <v>9.7500000000000003E-2</v>
      </c>
      <c r="G164" s="16">
        <v>9.7500000000000003E-2</v>
      </c>
      <c r="H164" s="16">
        <v>9.7500000000000003E-2</v>
      </c>
      <c r="I164" s="16">
        <v>9.7500000000000003E-2</v>
      </c>
      <c r="J164" s="16">
        <v>9.7500000000000003E-2</v>
      </c>
      <c r="K164" s="16">
        <v>9.7500000000000003E-2</v>
      </c>
      <c r="L164" s="16">
        <v>9.7500000000000003E-2</v>
      </c>
      <c r="N164" s="64">
        <v>644</v>
      </c>
    </row>
    <row r="165" spans="2:14" ht="15.75" x14ac:dyDescent="0.2">
      <c r="B165" s="146" t="s">
        <v>11</v>
      </c>
      <c r="C165" s="147"/>
      <c r="D165" s="16">
        <v>0.03</v>
      </c>
      <c r="E165" s="16">
        <v>6.5000000000000002E-2</v>
      </c>
      <c r="F165" s="16">
        <v>0.08</v>
      </c>
      <c r="G165" s="16">
        <v>9.5000000000000001E-2</v>
      </c>
      <c r="H165" s="16">
        <v>0.10500000000000001</v>
      </c>
      <c r="I165" s="16">
        <v>0.12000000000000001</v>
      </c>
      <c r="J165" s="16">
        <v>0.12000000000000001</v>
      </c>
      <c r="K165" s="16">
        <v>0.12000000000000001</v>
      </c>
      <c r="L165" s="17">
        <v>0.12000000000000001</v>
      </c>
      <c r="N165" s="63" t="s">
        <v>12</v>
      </c>
    </row>
    <row r="166" spans="2:14" ht="15.75" x14ac:dyDescent="0.2">
      <c r="B166" s="146" t="s">
        <v>13</v>
      </c>
      <c r="C166" s="147"/>
      <c r="D166" s="16">
        <v>4.2499999999999996E-2</v>
      </c>
      <c r="E166" s="16">
        <v>7.7499999999999999E-2</v>
      </c>
      <c r="F166" s="16">
        <v>9.2499999999999999E-2</v>
      </c>
      <c r="G166" s="16">
        <v>0.11</v>
      </c>
      <c r="H166" s="16">
        <v>0.12000000000000001</v>
      </c>
      <c r="I166" s="16">
        <v>0.13500000000000001</v>
      </c>
      <c r="J166" s="16">
        <v>0.1275</v>
      </c>
      <c r="K166" s="16">
        <v>0.1275</v>
      </c>
      <c r="L166" s="17">
        <v>0.1275</v>
      </c>
      <c r="N166" s="64">
        <v>644</v>
      </c>
    </row>
    <row r="167" spans="2:14" ht="15.75" x14ac:dyDescent="0.2">
      <c r="B167" s="146" t="s">
        <v>14</v>
      </c>
      <c r="C167" s="147"/>
      <c r="D167" s="16">
        <v>2.2499999999999999E-2</v>
      </c>
      <c r="E167" s="16">
        <v>5.7499999999999996E-2</v>
      </c>
      <c r="F167" s="16">
        <v>7.2499999999999995E-2</v>
      </c>
      <c r="G167" s="16">
        <v>0.08</v>
      </c>
      <c r="H167" s="16">
        <v>8.5000000000000006E-2</v>
      </c>
      <c r="I167" s="16">
        <v>0.1</v>
      </c>
      <c r="J167" s="16">
        <v>9.2499999999999999E-2</v>
      </c>
      <c r="K167" s="16">
        <v>9.2499999999999999E-2</v>
      </c>
      <c r="L167" s="17">
        <v>9.2499999999999999E-2</v>
      </c>
      <c r="N167" s="63" t="s">
        <v>15</v>
      </c>
    </row>
    <row r="168" spans="2:14" ht="15.75" x14ac:dyDescent="0.2">
      <c r="B168" s="146" t="s">
        <v>16</v>
      </c>
      <c r="C168" s="147"/>
      <c r="D168" s="16">
        <v>9.9999999999999985E-3</v>
      </c>
      <c r="E168" s="16">
        <v>4.4999999999999998E-2</v>
      </c>
      <c r="F168" s="16">
        <v>0.06</v>
      </c>
      <c r="G168" s="16">
        <v>6.5000000000000002E-2</v>
      </c>
      <c r="H168" s="16">
        <v>7.0000000000000007E-2</v>
      </c>
      <c r="I168" s="16">
        <v>8.5000000000000006E-2</v>
      </c>
      <c r="J168" s="16">
        <v>8.5000000000000006E-2</v>
      </c>
      <c r="K168" s="16">
        <v>8.5000000000000006E-2</v>
      </c>
      <c r="L168" s="17">
        <v>8.5000000000000006E-2</v>
      </c>
      <c r="N168" s="64">
        <v>9806</v>
      </c>
    </row>
    <row r="169" spans="2:14" ht="15.75" x14ac:dyDescent="0.2">
      <c r="B169" s="148" t="s">
        <v>17</v>
      </c>
      <c r="C169" s="149"/>
      <c r="D169" s="18"/>
      <c r="E169" s="18"/>
      <c r="F169" s="16"/>
      <c r="G169" s="16"/>
      <c r="H169" s="16"/>
      <c r="I169" s="18"/>
      <c r="J169" s="19"/>
      <c r="K169" s="18"/>
      <c r="L169" s="20"/>
    </row>
    <row r="170" spans="2:14" ht="15.75" x14ac:dyDescent="0.2">
      <c r="B170" s="163" t="s">
        <v>18</v>
      </c>
      <c r="C170" s="171"/>
      <c r="D170" s="22">
        <v>4.9341921957395028E-2</v>
      </c>
      <c r="E170" s="22">
        <v>3.4560322422214358E-2</v>
      </c>
      <c r="F170" s="22">
        <v>2.7465802791873734E-2</v>
      </c>
      <c r="G170" s="22">
        <v>2.3339200206922196E-2</v>
      </c>
      <c r="H170" s="22">
        <v>2.0496009066886513E-2</v>
      </c>
      <c r="I170" s="23">
        <v>1.8602821661652471E-2</v>
      </c>
      <c r="J170" s="24">
        <v>1.7223753902324081E-2</v>
      </c>
      <c r="K170" s="25">
        <v>1.6111747792902201E-2</v>
      </c>
      <c r="L170" s="23">
        <v>1.5375345505175355E-2</v>
      </c>
    </row>
    <row r="171" spans="2:14" ht="15" x14ac:dyDescent="0.2">
      <c r="B171" s="165" t="s">
        <v>19</v>
      </c>
      <c r="C171" s="172"/>
      <c r="D171" s="26">
        <v>5.0291232357829466E-2</v>
      </c>
      <c r="E171" s="27">
        <v>3.5591128908879763E-2</v>
      </c>
      <c r="F171" s="27">
        <v>2.8625069603275086E-2</v>
      </c>
      <c r="G171" s="27">
        <v>2.4657069114172696E-2</v>
      </c>
      <c r="H171" s="27">
        <v>2.1912356986788034E-2</v>
      </c>
      <c r="I171" s="28">
        <v>2.0215512670973417E-2</v>
      </c>
      <c r="J171" s="29">
        <v>1.906391126806398E-2</v>
      </c>
      <c r="K171" s="30">
        <v>1.8593556187086302E-2</v>
      </c>
      <c r="L171" s="28">
        <v>1.8102565371008177E-2</v>
      </c>
    </row>
    <row r="172" spans="2:14" ht="15.75" x14ac:dyDescent="0.2">
      <c r="B172" s="167" t="s">
        <v>22</v>
      </c>
      <c r="C172" s="173"/>
      <c r="D172" s="45">
        <v>4.8742057728383248E-2</v>
      </c>
      <c r="E172" s="46">
        <v>3.4385301623023869E-2</v>
      </c>
      <c r="F172" s="46">
        <v>2.7299603335845211E-2</v>
      </c>
      <c r="G172" s="46">
        <v>2.3126858106002623E-2</v>
      </c>
      <c r="H172" s="46">
        <v>2.036123793500989E-2</v>
      </c>
      <c r="I172" s="47">
        <v>1.8488794781806688E-2</v>
      </c>
      <c r="J172" s="45">
        <v>1.7149761108557964E-2</v>
      </c>
      <c r="K172" s="48">
        <v>1.6489646778102097E-2</v>
      </c>
      <c r="L172" s="47">
        <v>1.5703723591833852E-2</v>
      </c>
    </row>
    <row r="173" spans="2:14" ht="16.5" thickBot="1" x14ac:dyDescent="0.25">
      <c r="B173" s="169" t="s">
        <v>23</v>
      </c>
      <c r="C173" s="174"/>
      <c r="D173" s="40">
        <v>4.784779453877238E-2</v>
      </c>
      <c r="E173" s="41">
        <v>3.3419863684519387E-2</v>
      </c>
      <c r="F173" s="41">
        <v>2.6239777475670703E-2</v>
      </c>
      <c r="G173" s="41">
        <v>2.1958651281625212E-2</v>
      </c>
      <c r="H173" s="41">
        <v>1.9126816245301586E-2</v>
      </c>
      <c r="I173" s="42">
        <v>1.7122951938168464E-2</v>
      </c>
      <c r="J173" s="43">
        <v>1.5636369706249081E-2</v>
      </c>
      <c r="K173" s="44">
        <v>1.4494440601630134E-2</v>
      </c>
      <c r="L173" s="42">
        <v>1.3593566676901826E-2</v>
      </c>
    </row>
    <row r="174" spans="2:14" x14ac:dyDescent="0.2">
      <c r="N174" s="7"/>
    </row>
    <row r="176" spans="2:14" ht="14.25" thickBot="1" x14ac:dyDescent="0.25"/>
    <row r="177" spans="2:14" ht="16.5" thickBot="1" x14ac:dyDescent="0.25">
      <c r="B177" s="126" t="s">
        <v>4</v>
      </c>
      <c r="C177" s="127"/>
      <c r="D177" s="65">
        <v>24</v>
      </c>
      <c r="E177" s="65">
        <v>36</v>
      </c>
      <c r="F177" s="12">
        <v>48</v>
      </c>
      <c r="G177" s="12">
        <v>60</v>
      </c>
      <c r="H177" s="12">
        <v>72</v>
      </c>
      <c r="I177" s="13">
        <v>84</v>
      </c>
      <c r="J177" s="65">
        <v>96</v>
      </c>
      <c r="K177" s="13">
        <v>108</v>
      </c>
      <c r="L177" s="14">
        <v>120</v>
      </c>
      <c r="N177" s="63" t="s">
        <v>9</v>
      </c>
    </row>
    <row r="178" spans="2:14" ht="15.75" x14ac:dyDescent="0.2">
      <c r="B178" s="137" t="s">
        <v>10</v>
      </c>
      <c r="C178" s="138"/>
      <c r="D178" s="16">
        <v>9.9900000000000003E-2</v>
      </c>
      <c r="E178" s="16">
        <v>9.9900000000000003E-2</v>
      </c>
      <c r="F178" s="16">
        <v>9.9900000000000003E-2</v>
      </c>
      <c r="G178" s="16">
        <v>9.9900000000000003E-2</v>
      </c>
      <c r="H178" s="16">
        <v>9.9900000000000003E-2</v>
      </c>
      <c r="I178" s="16">
        <v>9.9900000000000003E-2</v>
      </c>
      <c r="J178" s="16">
        <v>9.9900000000000003E-2</v>
      </c>
      <c r="K178" s="16">
        <v>9.9900000000000003E-2</v>
      </c>
      <c r="L178" s="16">
        <v>9.9900000000000003E-2</v>
      </c>
      <c r="N178" s="64">
        <v>645</v>
      </c>
    </row>
    <row r="179" spans="2:14" ht="15.75" x14ac:dyDescent="0.2">
      <c r="B179" s="146" t="s">
        <v>11</v>
      </c>
      <c r="C179" s="147"/>
      <c r="D179" s="16">
        <v>3.2500000000000001E-2</v>
      </c>
      <c r="E179" s="16">
        <v>7.0000000000000007E-2</v>
      </c>
      <c r="F179" s="16">
        <v>9.0000000000000011E-2</v>
      </c>
      <c r="G179" s="16">
        <v>0.1</v>
      </c>
      <c r="H179" s="16">
        <v>0.11000000000000001</v>
      </c>
      <c r="I179" s="16">
        <v>0.125</v>
      </c>
      <c r="J179" s="16">
        <v>0.125</v>
      </c>
      <c r="K179" s="16">
        <v>0.125</v>
      </c>
      <c r="L179" s="17">
        <v>0.125</v>
      </c>
      <c r="N179" s="63" t="s">
        <v>12</v>
      </c>
    </row>
    <row r="180" spans="2:14" ht="15.75" x14ac:dyDescent="0.2">
      <c r="B180" s="146" t="s">
        <v>13</v>
      </c>
      <c r="C180" s="147"/>
      <c r="D180" s="16">
        <v>4.4999999999999998E-2</v>
      </c>
      <c r="E180" s="16">
        <v>8.2500000000000004E-2</v>
      </c>
      <c r="F180" s="16">
        <v>0.10250000000000001</v>
      </c>
      <c r="G180" s="16">
        <v>0.115</v>
      </c>
      <c r="H180" s="16">
        <v>0.125</v>
      </c>
      <c r="I180" s="16">
        <v>0.14000000000000001</v>
      </c>
      <c r="J180" s="16">
        <v>0.13250000000000001</v>
      </c>
      <c r="K180" s="16">
        <v>0.13250000000000001</v>
      </c>
      <c r="L180" s="17">
        <v>0.13250000000000001</v>
      </c>
      <c r="N180" s="64">
        <v>645</v>
      </c>
    </row>
    <row r="181" spans="2:14" ht="15.75" x14ac:dyDescent="0.2">
      <c r="B181" s="146" t="s">
        <v>14</v>
      </c>
      <c r="C181" s="147"/>
      <c r="D181" s="16">
        <v>2.5000000000000001E-2</v>
      </c>
      <c r="E181" s="16">
        <v>6.25E-2</v>
      </c>
      <c r="F181" s="16">
        <v>8.2500000000000004E-2</v>
      </c>
      <c r="G181" s="16">
        <v>8.5000000000000006E-2</v>
      </c>
      <c r="H181" s="16">
        <v>9.0000000000000011E-2</v>
      </c>
      <c r="I181" s="16">
        <v>0.105</v>
      </c>
      <c r="J181" s="16">
        <v>9.7500000000000003E-2</v>
      </c>
      <c r="K181" s="16">
        <v>9.7500000000000003E-2</v>
      </c>
      <c r="L181" s="17">
        <v>9.7500000000000003E-2</v>
      </c>
      <c r="N181" s="63" t="s">
        <v>15</v>
      </c>
    </row>
    <row r="182" spans="2:14" ht="15.75" x14ac:dyDescent="0.2">
      <c r="B182" s="146" t="s">
        <v>16</v>
      </c>
      <c r="C182" s="147"/>
      <c r="D182" s="16">
        <v>1.2500000000000001E-2</v>
      </c>
      <c r="E182" s="16">
        <v>0.05</v>
      </c>
      <c r="F182" s="16">
        <v>7.0000000000000007E-2</v>
      </c>
      <c r="G182" s="16">
        <v>7.0000000000000007E-2</v>
      </c>
      <c r="H182" s="16">
        <v>7.5000000000000011E-2</v>
      </c>
      <c r="I182" s="16">
        <v>0.09</v>
      </c>
      <c r="J182" s="16">
        <v>0.09</v>
      </c>
      <c r="K182" s="16">
        <v>0.09</v>
      </c>
      <c r="L182" s="17">
        <v>0.09</v>
      </c>
      <c r="N182" s="64">
        <v>9807</v>
      </c>
    </row>
    <row r="183" spans="2:14" ht="15.75" x14ac:dyDescent="0.2">
      <c r="B183" s="148" t="s">
        <v>17</v>
      </c>
      <c r="C183" s="149"/>
      <c r="D183" s="18"/>
      <c r="E183" s="18"/>
      <c r="F183" s="16"/>
      <c r="G183" s="16"/>
      <c r="H183" s="16"/>
      <c r="I183" s="18"/>
      <c r="J183" s="19"/>
      <c r="K183" s="18"/>
      <c r="L183" s="20"/>
    </row>
    <row r="184" spans="2:14" ht="15.75" x14ac:dyDescent="0.2">
      <c r="B184" s="163" t="s">
        <v>18</v>
      </c>
      <c r="C184" s="171"/>
      <c r="D184" s="22">
        <v>4.9460573588940238E-2</v>
      </c>
      <c r="E184" s="22">
        <v>3.4681312195345433E-2</v>
      </c>
      <c r="F184" s="22">
        <v>2.7591028810168478E-2</v>
      </c>
      <c r="G184" s="22">
        <v>2.3469441452689088E-2</v>
      </c>
      <c r="H184" s="22">
        <v>2.0630547124097658E-2</v>
      </c>
      <c r="I184" s="23">
        <v>1.8742545054705722E-2</v>
      </c>
      <c r="J184" s="24">
        <v>1.7368795336333735E-2</v>
      </c>
      <c r="K184" s="25">
        <v>1.626150594159299E-2</v>
      </c>
      <c r="L184" s="23">
        <v>1.5531147475641369E-2</v>
      </c>
    </row>
    <row r="185" spans="2:14" ht="15" x14ac:dyDescent="0.2">
      <c r="B185" s="165" t="s">
        <v>19</v>
      </c>
      <c r="C185" s="172"/>
      <c r="D185" s="26">
        <v>5.0412166779006416E-2</v>
      </c>
      <c r="E185" s="27">
        <v>3.5715727359078138E-2</v>
      </c>
      <c r="F185" s="27">
        <v>2.8755581116701109E-2</v>
      </c>
      <c r="G185" s="27">
        <v>2.4794664548888484E-2</v>
      </c>
      <c r="H185" s="27">
        <v>2.205619210748392E-2</v>
      </c>
      <c r="I185" s="28">
        <v>2.0367348778101292E-2</v>
      </c>
      <c r="J185" s="29">
        <v>1.9224448688874417E-2</v>
      </c>
      <c r="K185" s="30">
        <v>1.8766382660535874E-2</v>
      </c>
      <c r="L185" s="28">
        <v>1.8286002897946581E-2</v>
      </c>
    </row>
    <row r="186" spans="2:14" ht="15.75" x14ac:dyDescent="0.2">
      <c r="B186" s="167" t="s">
        <v>22</v>
      </c>
      <c r="C186" s="173"/>
      <c r="D186" s="45">
        <v>4.8859266877214896E-2</v>
      </c>
      <c r="E186" s="46">
        <v>3.4505678678295182E-2</v>
      </c>
      <c r="F186" s="46">
        <v>2.74240715937978E-2</v>
      </c>
      <c r="G186" s="46">
        <v>2.3255914405434279E-2</v>
      </c>
      <c r="H186" s="46">
        <v>2.0494891339692262E-2</v>
      </c>
      <c r="I186" s="47">
        <v>1.8627661733679076E-2</v>
      </c>
      <c r="J186" s="45">
        <v>1.7294179448381818E-2</v>
      </c>
      <c r="K186" s="48">
        <v>1.6642917485029465E-2</v>
      </c>
      <c r="L186" s="47">
        <v>1.5862853094220499E-2</v>
      </c>
    </row>
    <row r="187" spans="2:14" ht="16.5" thickBot="1" x14ac:dyDescent="0.25">
      <c r="B187" s="169" t="s">
        <v>23</v>
      </c>
      <c r="C187" s="174"/>
      <c r="D187" s="40">
        <v>4.7962853269009266E-2</v>
      </c>
      <c r="E187" s="41">
        <v>3.3536860906821404E-2</v>
      </c>
      <c r="F187" s="41">
        <v>2.6359413623906307E-2</v>
      </c>
      <c r="G187" s="41">
        <v>2.2081188561091685E-2</v>
      </c>
      <c r="H187" s="41">
        <v>1.9252366770278417E-2</v>
      </c>
      <c r="I187" s="42">
        <v>1.7251560220686187E-2</v>
      </c>
      <c r="J187" s="43">
        <v>1.5768043759290064E-2</v>
      </c>
      <c r="K187" s="44">
        <v>1.4629165934890687E-2</v>
      </c>
      <c r="L187" s="42">
        <v>1.3731313465955089E-2</v>
      </c>
    </row>
    <row r="188" spans="2:14" x14ac:dyDescent="0.2">
      <c r="N188" s="7"/>
    </row>
    <row r="190" spans="2:14" ht="14.25" thickBot="1" x14ac:dyDescent="0.25"/>
    <row r="191" spans="2:14" ht="16.5" thickBot="1" x14ac:dyDescent="0.25">
      <c r="B191" s="126" t="s">
        <v>4</v>
      </c>
      <c r="C191" s="127"/>
      <c r="D191" s="65">
        <v>24</v>
      </c>
      <c r="E191" s="65">
        <v>36</v>
      </c>
      <c r="F191" s="12">
        <v>48</v>
      </c>
      <c r="G191" s="12">
        <v>60</v>
      </c>
      <c r="H191" s="12">
        <v>72</v>
      </c>
      <c r="I191" s="13">
        <v>84</v>
      </c>
      <c r="J191" s="65">
        <v>96</v>
      </c>
      <c r="K191" s="13">
        <v>108</v>
      </c>
      <c r="L191" s="14">
        <v>120</v>
      </c>
      <c r="N191" s="63" t="s">
        <v>9</v>
      </c>
    </row>
    <row r="192" spans="2:14" ht="15.75" x14ac:dyDescent="0.2">
      <c r="B192" s="137" t="s">
        <v>10</v>
      </c>
      <c r="C192" s="138"/>
      <c r="D192" s="16">
        <v>0.10249999999999999</v>
      </c>
      <c r="E192" s="16">
        <v>0.10249999999999999</v>
      </c>
      <c r="F192" s="16">
        <v>0.10249999999999999</v>
      </c>
      <c r="G192" s="16">
        <v>0.10249999999999999</v>
      </c>
      <c r="H192" s="16">
        <v>0.10249999999999999</v>
      </c>
      <c r="I192" s="16">
        <v>0.10249999999999999</v>
      </c>
      <c r="J192" s="16">
        <v>0.10249999999999999</v>
      </c>
      <c r="K192" s="16">
        <v>0.10249999999999999</v>
      </c>
      <c r="L192" s="16">
        <v>0.10249999999999999</v>
      </c>
      <c r="N192" s="64">
        <v>646</v>
      </c>
    </row>
    <row r="193" spans="2:14" ht="15.75" x14ac:dyDescent="0.2">
      <c r="B193" s="146" t="s">
        <v>11</v>
      </c>
      <c r="C193" s="147"/>
      <c r="D193" s="16">
        <v>3.4999999999999996E-2</v>
      </c>
      <c r="E193" s="16">
        <v>7.5000000000000011E-2</v>
      </c>
      <c r="F193" s="16">
        <v>9.2499999999999999E-2</v>
      </c>
      <c r="G193" s="16">
        <v>0.10500000000000001</v>
      </c>
      <c r="H193" s="16">
        <v>0.115</v>
      </c>
      <c r="I193" s="16">
        <v>0.13</v>
      </c>
      <c r="J193" s="16">
        <v>0.13</v>
      </c>
      <c r="K193" s="16">
        <v>0.13</v>
      </c>
      <c r="L193" s="17">
        <v>0.13</v>
      </c>
      <c r="N193" s="63" t="s">
        <v>12</v>
      </c>
    </row>
    <row r="194" spans="2:14" ht="15.75" x14ac:dyDescent="0.2">
      <c r="B194" s="146" t="s">
        <v>13</v>
      </c>
      <c r="C194" s="147"/>
      <c r="D194" s="16">
        <v>4.7500000000000001E-2</v>
      </c>
      <c r="E194" s="16">
        <v>8.7500000000000008E-2</v>
      </c>
      <c r="F194" s="16">
        <v>0.105</v>
      </c>
      <c r="G194" s="16">
        <v>0.12000000000000001</v>
      </c>
      <c r="H194" s="16">
        <v>0.13</v>
      </c>
      <c r="I194" s="16">
        <v>0.14500000000000002</v>
      </c>
      <c r="J194" s="16">
        <v>0.13750000000000001</v>
      </c>
      <c r="K194" s="16">
        <v>0.13750000000000001</v>
      </c>
      <c r="L194" s="17">
        <v>0.13750000000000001</v>
      </c>
      <c r="N194" s="64">
        <v>646</v>
      </c>
    </row>
    <row r="195" spans="2:14" ht="15.75" x14ac:dyDescent="0.2">
      <c r="B195" s="146" t="s">
        <v>14</v>
      </c>
      <c r="C195" s="147"/>
      <c r="D195" s="16">
        <v>2.7499999999999997E-2</v>
      </c>
      <c r="E195" s="16">
        <v>6.7500000000000004E-2</v>
      </c>
      <c r="F195" s="16">
        <v>8.4999999999999992E-2</v>
      </c>
      <c r="G195" s="16">
        <v>9.0000000000000011E-2</v>
      </c>
      <c r="H195" s="16">
        <v>9.5000000000000001E-2</v>
      </c>
      <c r="I195" s="16">
        <v>0.11</v>
      </c>
      <c r="J195" s="16">
        <v>0.10250000000000001</v>
      </c>
      <c r="K195" s="16">
        <v>0.10250000000000001</v>
      </c>
      <c r="L195" s="17">
        <v>0.10250000000000001</v>
      </c>
      <c r="N195" s="63" t="s">
        <v>15</v>
      </c>
    </row>
    <row r="196" spans="2:14" ht="15.75" x14ac:dyDescent="0.2">
      <c r="B196" s="146" t="s">
        <v>16</v>
      </c>
      <c r="C196" s="147"/>
      <c r="D196" s="16">
        <v>1.4999999999999996E-2</v>
      </c>
      <c r="E196" s="16">
        <v>5.5000000000000007E-2</v>
      </c>
      <c r="F196" s="16">
        <v>7.2499999999999995E-2</v>
      </c>
      <c r="G196" s="16">
        <v>7.5000000000000011E-2</v>
      </c>
      <c r="H196" s="16">
        <v>0.08</v>
      </c>
      <c r="I196" s="16">
        <v>9.5000000000000001E-2</v>
      </c>
      <c r="J196" s="16">
        <v>9.5000000000000001E-2</v>
      </c>
      <c r="K196" s="16">
        <v>9.5000000000000001E-2</v>
      </c>
      <c r="L196" s="17">
        <v>9.5000000000000001E-2</v>
      </c>
      <c r="N196" s="64">
        <v>9808</v>
      </c>
    </row>
    <row r="197" spans="2:14" ht="15.75" x14ac:dyDescent="0.2">
      <c r="B197" s="148" t="s">
        <v>17</v>
      </c>
      <c r="C197" s="149"/>
      <c r="D197" s="18"/>
      <c r="E197" s="18"/>
      <c r="F197" s="16"/>
      <c r="G197" s="16"/>
      <c r="H197" s="16"/>
      <c r="I197" s="18"/>
      <c r="J197" s="19"/>
      <c r="K197" s="18"/>
      <c r="L197" s="20"/>
    </row>
    <row r="198" spans="2:14" ht="15.75" x14ac:dyDescent="0.2">
      <c r="B198" s="163" t="s">
        <v>18</v>
      </c>
      <c r="C198" s="171"/>
      <c r="D198" s="22">
        <v>4.9589302924892449E-2</v>
      </c>
      <c r="E198" s="22">
        <v>3.4812669216796287E-2</v>
      </c>
      <c r="F198" s="22">
        <v>2.772707212334042E-2</v>
      </c>
      <c r="G198" s="22">
        <v>2.3611016527012498E-2</v>
      </c>
      <c r="H198" s="22">
        <v>2.0776871664739991E-2</v>
      </c>
      <c r="I198" s="23">
        <v>1.8894583558994236E-2</v>
      </c>
      <c r="J198" s="24">
        <v>1.7526690303610558E-2</v>
      </c>
      <c r="K198" s="25">
        <v>1.6424600075811719E-2</v>
      </c>
      <c r="L198" s="23">
        <v>1.5700883149696466E-2</v>
      </c>
    </row>
    <row r="199" spans="2:14" ht="15" x14ac:dyDescent="0.2">
      <c r="B199" s="165" t="s">
        <v>19</v>
      </c>
      <c r="C199" s="172"/>
      <c r="D199" s="26">
        <v>5.0543372793868002E-2</v>
      </c>
      <c r="E199" s="27">
        <v>3.5851002274237459E-2</v>
      </c>
      <c r="F199" s="27">
        <v>2.8897366497529633E-2</v>
      </c>
      <c r="G199" s="27">
        <v>2.4944233786972358E-2</v>
      </c>
      <c r="H199" s="27">
        <v>2.221262819999437E-2</v>
      </c>
      <c r="I199" s="28">
        <v>2.0532567601665889E-2</v>
      </c>
      <c r="J199" s="29">
        <v>1.9399212893176771E-2</v>
      </c>
      <c r="K199" s="30">
        <v>1.8954599357281589E-2</v>
      </c>
      <c r="L199" s="28">
        <v>1.8485845635421348E-2</v>
      </c>
    </row>
    <row r="200" spans="2:14" ht="15.75" x14ac:dyDescent="0.2">
      <c r="B200" s="167" t="s">
        <v>22</v>
      </c>
      <c r="C200" s="173"/>
      <c r="D200" s="45">
        <v>4.8986431212842858E-2</v>
      </c>
      <c r="E200" s="46">
        <v>3.4636370479943022E-2</v>
      </c>
      <c r="F200" s="46">
        <v>2.7559291689646843E-2</v>
      </c>
      <c r="G200" s="46">
        <v>2.3396201417251124E-2</v>
      </c>
      <c r="H200" s="46">
        <v>2.0640253726000091E-2</v>
      </c>
      <c r="I200" s="47">
        <v>1.8778768310726879E-2</v>
      </c>
      <c r="J200" s="45">
        <v>1.745139610303198E-2</v>
      </c>
      <c r="K200" s="48">
        <v>1.6809836971320827E-2</v>
      </c>
      <c r="L200" s="47">
        <v>1.603621388849583E-2</v>
      </c>
    </row>
    <row r="201" spans="2:14" ht="16.5" thickBot="1" x14ac:dyDescent="0.25">
      <c r="B201" s="169" t="s">
        <v>23</v>
      </c>
      <c r="C201" s="174"/>
      <c r="D201" s="40">
        <v>4.8087684539730176E-2</v>
      </c>
      <c r="E201" s="41">
        <v>3.3663883267818544E-2</v>
      </c>
      <c r="F201" s="41">
        <v>2.6489384201927819E-2</v>
      </c>
      <c r="G201" s="41">
        <v>2.2214389256045915E-2</v>
      </c>
      <c r="H201" s="41">
        <v>1.9388916407425367E-2</v>
      </c>
      <c r="I201" s="42">
        <v>1.739150393723805E-2</v>
      </c>
      <c r="J201" s="43">
        <v>1.591138673185561E-2</v>
      </c>
      <c r="K201" s="44">
        <v>1.4775888579217892E-2</v>
      </c>
      <c r="L201" s="42">
        <v>1.3881379245090928E-2</v>
      </c>
    </row>
    <row r="202" spans="2:14" x14ac:dyDescent="0.2">
      <c r="N202" s="7"/>
    </row>
    <row r="204" spans="2:14" ht="14.25" thickBot="1" x14ac:dyDescent="0.25"/>
    <row r="205" spans="2:14" ht="16.5" thickBot="1" x14ac:dyDescent="0.25">
      <c r="B205" s="126" t="s">
        <v>4</v>
      </c>
      <c r="C205" s="127"/>
      <c r="D205" s="65">
        <v>24</v>
      </c>
      <c r="E205" s="65">
        <v>36</v>
      </c>
      <c r="F205" s="12">
        <v>48</v>
      </c>
      <c r="G205" s="12">
        <v>60</v>
      </c>
      <c r="H205" s="12">
        <v>72</v>
      </c>
      <c r="I205" s="13">
        <v>84</v>
      </c>
      <c r="J205" s="65">
        <v>96</v>
      </c>
      <c r="K205" s="13">
        <v>108</v>
      </c>
      <c r="L205" s="14">
        <v>120</v>
      </c>
      <c r="N205" s="63" t="s">
        <v>9</v>
      </c>
    </row>
    <row r="206" spans="2:14" ht="15.75" x14ac:dyDescent="0.2">
      <c r="B206" s="137" t="s">
        <v>10</v>
      </c>
      <c r="C206" s="138"/>
      <c r="D206" s="16">
        <v>0.105</v>
      </c>
      <c r="E206" s="16">
        <v>0.105</v>
      </c>
      <c r="F206" s="16">
        <v>0.105</v>
      </c>
      <c r="G206" s="16">
        <v>0.105</v>
      </c>
      <c r="H206" s="16">
        <v>0.105</v>
      </c>
      <c r="I206" s="16">
        <v>0.105</v>
      </c>
      <c r="J206" s="16">
        <v>0.105</v>
      </c>
      <c r="K206" s="16">
        <v>0.105</v>
      </c>
      <c r="L206" s="16">
        <v>0.105</v>
      </c>
      <c r="N206" s="64">
        <v>647</v>
      </c>
    </row>
    <row r="207" spans="2:14" ht="15.75" x14ac:dyDescent="0.2">
      <c r="B207" s="146" t="s">
        <v>11</v>
      </c>
      <c r="C207" s="147"/>
      <c r="D207" s="16">
        <v>3.7499999999999999E-2</v>
      </c>
      <c r="E207" s="16">
        <v>7.7499999999999999E-2</v>
      </c>
      <c r="F207" s="16">
        <v>9.5000000000000001E-2</v>
      </c>
      <c r="G207" s="16">
        <v>0.115</v>
      </c>
      <c r="H207" s="16">
        <v>0.125</v>
      </c>
      <c r="I207" s="16">
        <v>0.13749999999999998</v>
      </c>
      <c r="J207" s="16">
        <v>0.13749999999999998</v>
      </c>
      <c r="K207" s="16">
        <v>0.13749999999999998</v>
      </c>
      <c r="L207" s="17">
        <v>0.13749999999999998</v>
      </c>
      <c r="N207" s="63" t="s">
        <v>12</v>
      </c>
    </row>
    <row r="208" spans="2:14" ht="15.75" x14ac:dyDescent="0.2">
      <c r="B208" s="146" t="s">
        <v>13</v>
      </c>
      <c r="C208" s="147"/>
      <c r="D208" s="16">
        <v>0.05</v>
      </c>
      <c r="E208" s="16">
        <v>0.09</v>
      </c>
      <c r="F208" s="16">
        <v>0.1075</v>
      </c>
      <c r="G208" s="16">
        <v>0.13</v>
      </c>
      <c r="H208" s="16">
        <v>0.14000000000000001</v>
      </c>
      <c r="I208" s="16">
        <v>0.15249999999999997</v>
      </c>
      <c r="J208" s="16">
        <v>0.14499999999999999</v>
      </c>
      <c r="K208" s="16">
        <v>0.14499999999999999</v>
      </c>
      <c r="L208" s="17">
        <v>0.14499999999999999</v>
      </c>
      <c r="N208" s="64">
        <v>647</v>
      </c>
    </row>
    <row r="209" spans="2:14" ht="15.75" x14ac:dyDescent="0.2">
      <c r="B209" s="146" t="s">
        <v>14</v>
      </c>
      <c r="C209" s="147"/>
      <c r="D209" s="16">
        <v>0.03</v>
      </c>
      <c r="E209" s="16">
        <v>6.9999999999999993E-2</v>
      </c>
      <c r="F209" s="16">
        <v>8.7499999999999994E-2</v>
      </c>
      <c r="G209" s="16">
        <v>0.1</v>
      </c>
      <c r="H209" s="16">
        <v>0.105</v>
      </c>
      <c r="I209" s="16">
        <v>0.11749999999999998</v>
      </c>
      <c r="J209" s="16">
        <v>0.10999999999999999</v>
      </c>
      <c r="K209" s="16">
        <v>0.10999999999999999</v>
      </c>
      <c r="L209" s="17">
        <v>0.10999999999999999</v>
      </c>
      <c r="N209" s="63" t="s">
        <v>15</v>
      </c>
    </row>
    <row r="210" spans="2:14" ht="15.75" x14ac:dyDescent="0.2">
      <c r="B210" s="146" t="s">
        <v>16</v>
      </c>
      <c r="C210" s="147"/>
      <c r="D210" s="16">
        <v>1.7499999999999998E-2</v>
      </c>
      <c r="E210" s="16">
        <v>5.7499999999999996E-2</v>
      </c>
      <c r="F210" s="16">
        <v>7.4999999999999997E-2</v>
      </c>
      <c r="G210" s="16">
        <v>8.5000000000000006E-2</v>
      </c>
      <c r="H210" s="16">
        <v>0.09</v>
      </c>
      <c r="I210" s="16">
        <v>0.10249999999999998</v>
      </c>
      <c r="J210" s="16">
        <v>0.10249999999999998</v>
      </c>
      <c r="K210" s="16">
        <v>0.10249999999999998</v>
      </c>
      <c r="L210" s="17">
        <v>0.10249999999999998</v>
      </c>
      <c r="N210" s="64">
        <v>9809</v>
      </c>
    </row>
    <row r="211" spans="2:14" ht="15.75" x14ac:dyDescent="0.2">
      <c r="B211" s="148" t="s">
        <v>17</v>
      </c>
      <c r="C211" s="149"/>
      <c r="D211" s="18"/>
      <c r="E211" s="18"/>
      <c r="F211" s="16"/>
      <c r="G211" s="16"/>
      <c r="H211" s="16"/>
      <c r="I211" s="18"/>
      <c r="J211" s="19"/>
      <c r="K211" s="18"/>
      <c r="L211" s="20"/>
    </row>
    <row r="212" spans="2:14" ht="15.75" x14ac:dyDescent="0.2">
      <c r="B212" s="163" t="s">
        <v>18</v>
      </c>
      <c r="C212" s="171"/>
      <c r="D212" s="22">
        <v>4.9713267450857246E-2</v>
      </c>
      <c r="E212" s="22">
        <v>3.4939253124195831E-2</v>
      </c>
      <c r="F212" s="22">
        <v>2.7858257038282253E-2</v>
      </c>
      <c r="G212" s="22">
        <v>2.3747616828038352E-2</v>
      </c>
      <c r="H212" s="22">
        <v>2.0918131078754752E-2</v>
      </c>
      <c r="I212" s="23">
        <v>1.9041431211031062E-2</v>
      </c>
      <c r="J212" s="24">
        <v>1.7679261785065035E-2</v>
      </c>
      <c r="K212" s="25">
        <v>1.6582257435016335E-2</v>
      </c>
      <c r="L212" s="23">
        <v>1.5865017615845849E-2</v>
      </c>
    </row>
    <row r="213" spans="2:14" ht="15" x14ac:dyDescent="0.2">
      <c r="B213" s="165" t="s">
        <v>19</v>
      </c>
      <c r="C213" s="172"/>
      <c r="D213" s="26">
        <v>5.0669722326519104E-2</v>
      </c>
      <c r="E213" s="27">
        <v>3.5981361711021863E-2</v>
      </c>
      <c r="F213" s="27">
        <v>2.9034088418587799E-2</v>
      </c>
      <c r="G213" s="27">
        <v>2.508854734671518E-2</v>
      </c>
      <c r="H213" s="27">
        <v>2.2363649147415635E-2</v>
      </c>
      <c r="I213" s="28">
        <v>2.0692145574537212E-2</v>
      </c>
      <c r="J213" s="29">
        <v>1.9568084859240609E-2</v>
      </c>
      <c r="K213" s="30">
        <v>1.913654181345447E-2</v>
      </c>
      <c r="L213" s="28">
        <v>1.8679093644196471E-2</v>
      </c>
    </row>
    <row r="214" spans="2:14" ht="15.75" x14ac:dyDescent="0.2">
      <c r="B214" s="167" t="s">
        <v>22</v>
      </c>
      <c r="C214" s="173"/>
      <c r="D214" s="45">
        <v>4.9108888665677086E-2</v>
      </c>
      <c r="E214" s="46">
        <v>3.4762313339600975E-2</v>
      </c>
      <c r="F214" s="46">
        <v>2.7689682786120395E-2</v>
      </c>
      <c r="G214" s="46">
        <v>2.3531558916696425E-2</v>
      </c>
      <c r="H214" s="46">
        <v>2.0780584291327637E-2</v>
      </c>
      <c r="I214" s="47">
        <v>1.8924715853098684E-2</v>
      </c>
      <c r="J214" s="45">
        <v>1.7603312141414876E-2</v>
      </c>
      <c r="K214" s="48">
        <v>1.6971192163735004E-2</v>
      </c>
      <c r="L214" s="47">
        <v>1.6203853847379067E-2</v>
      </c>
    </row>
    <row r="215" spans="2:14" ht="16.5" thickBot="1" x14ac:dyDescent="0.25">
      <c r="B215" s="169" t="s">
        <v>23</v>
      </c>
      <c r="C215" s="174"/>
      <c r="D215" s="40">
        <v>4.8207895284126834E-2</v>
      </c>
      <c r="E215" s="41">
        <v>3.3786290023122063E-2</v>
      </c>
      <c r="F215" s="41">
        <v>2.6614713252104242E-2</v>
      </c>
      <c r="G215" s="41">
        <v>2.2342909443053099E-2</v>
      </c>
      <c r="H215" s="41">
        <v>1.9520739283086778E-2</v>
      </c>
      <c r="I215" s="42">
        <v>1.7526669738093026E-2</v>
      </c>
      <c r="J215" s="43">
        <v>1.604989684435381E-2</v>
      </c>
      <c r="K215" s="44">
        <v>1.491772019536371E-2</v>
      </c>
      <c r="L215" s="42">
        <v>1.402649291481811E-2</v>
      </c>
    </row>
    <row r="216" spans="2:14" x14ac:dyDescent="0.2">
      <c r="N216" s="7"/>
    </row>
    <row r="218" spans="2:14" ht="14.25" thickBot="1" x14ac:dyDescent="0.25"/>
    <row r="219" spans="2:14" ht="16.5" thickBot="1" x14ac:dyDescent="0.25">
      <c r="B219" s="126" t="s">
        <v>4</v>
      </c>
      <c r="C219" s="127"/>
      <c r="D219" s="65">
        <v>24</v>
      </c>
      <c r="E219" s="65">
        <v>36</v>
      </c>
      <c r="F219" s="12">
        <v>48</v>
      </c>
      <c r="G219" s="12">
        <v>60</v>
      </c>
      <c r="H219" s="12">
        <v>72</v>
      </c>
      <c r="I219" s="13">
        <v>84</v>
      </c>
      <c r="J219" s="65">
        <v>96</v>
      </c>
      <c r="K219" s="13">
        <v>108</v>
      </c>
      <c r="L219" s="14">
        <v>120</v>
      </c>
      <c r="N219" s="63" t="s">
        <v>9</v>
      </c>
    </row>
    <row r="220" spans="2:14" ht="15.75" x14ac:dyDescent="0.2">
      <c r="B220" s="137" t="s">
        <v>10</v>
      </c>
      <c r="C220" s="138"/>
      <c r="D220" s="16">
        <v>0.1075</v>
      </c>
      <c r="E220" s="16">
        <v>0.1075</v>
      </c>
      <c r="F220" s="16">
        <v>0.1075</v>
      </c>
      <c r="G220" s="16">
        <v>0.1075</v>
      </c>
      <c r="H220" s="16">
        <v>0.1075</v>
      </c>
      <c r="I220" s="16">
        <v>0.1075</v>
      </c>
      <c r="J220" s="16">
        <v>0.1075</v>
      </c>
      <c r="K220" s="16">
        <v>0.1075</v>
      </c>
      <c r="L220" s="16">
        <v>0.1075</v>
      </c>
      <c r="N220" s="64">
        <v>648</v>
      </c>
    </row>
    <row r="221" spans="2:14" ht="15.75" x14ac:dyDescent="0.2">
      <c r="B221" s="146" t="s">
        <v>11</v>
      </c>
      <c r="C221" s="147"/>
      <c r="D221" s="16">
        <v>0.04</v>
      </c>
      <c r="E221" s="16">
        <v>0.08</v>
      </c>
      <c r="F221" s="16">
        <v>0.1</v>
      </c>
      <c r="G221" s="16">
        <v>0.12000000000000001</v>
      </c>
      <c r="H221" s="16">
        <v>0.13</v>
      </c>
      <c r="I221" s="16">
        <v>0.15</v>
      </c>
      <c r="J221" s="16">
        <v>0.15</v>
      </c>
      <c r="K221" s="16">
        <v>0.15</v>
      </c>
      <c r="L221" s="17">
        <v>0.15</v>
      </c>
      <c r="N221" s="63" t="s">
        <v>12</v>
      </c>
    </row>
    <row r="222" spans="2:14" ht="15.75" x14ac:dyDescent="0.2">
      <c r="B222" s="146" t="s">
        <v>13</v>
      </c>
      <c r="C222" s="147"/>
      <c r="D222" s="16">
        <v>5.2500000000000005E-2</v>
      </c>
      <c r="E222" s="16">
        <v>9.2499999999999999E-2</v>
      </c>
      <c r="F222" s="16">
        <v>0.1125</v>
      </c>
      <c r="G222" s="16">
        <v>0.13500000000000001</v>
      </c>
      <c r="H222" s="16">
        <v>0.14500000000000002</v>
      </c>
      <c r="I222" s="16">
        <v>0.16499999999999998</v>
      </c>
      <c r="J222" s="16">
        <v>0.1575</v>
      </c>
      <c r="K222" s="16">
        <v>0.1575</v>
      </c>
      <c r="L222" s="17">
        <v>0.1575</v>
      </c>
      <c r="N222" s="64">
        <v>648</v>
      </c>
    </row>
    <row r="223" spans="2:14" ht="15.75" x14ac:dyDescent="0.2">
      <c r="B223" s="146" t="s">
        <v>14</v>
      </c>
      <c r="C223" s="147"/>
      <c r="D223" s="16">
        <v>3.2500000000000001E-2</v>
      </c>
      <c r="E223" s="16">
        <v>7.2499999999999995E-2</v>
      </c>
      <c r="F223" s="16">
        <v>9.2499999999999999E-2</v>
      </c>
      <c r="G223" s="16">
        <v>0.10500000000000001</v>
      </c>
      <c r="H223" s="16">
        <v>0.11</v>
      </c>
      <c r="I223" s="16">
        <v>0.13</v>
      </c>
      <c r="J223" s="16">
        <v>0.1225</v>
      </c>
      <c r="K223" s="16">
        <v>0.1225</v>
      </c>
      <c r="L223" s="17">
        <v>0.1225</v>
      </c>
      <c r="N223" s="63" t="s">
        <v>15</v>
      </c>
    </row>
    <row r="224" spans="2:14" ht="15.75" x14ac:dyDescent="0.2">
      <c r="B224" s="146" t="s">
        <v>16</v>
      </c>
      <c r="C224" s="147"/>
      <c r="D224" s="16">
        <v>0.02</v>
      </c>
      <c r="E224" s="16">
        <v>0.06</v>
      </c>
      <c r="F224" s="16">
        <v>0.08</v>
      </c>
      <c r="G224" s="16">
        <v>9.0000000000000011E-2</v>
      </c>
      <c r="H224" s="16">
        <v>9.5000000000000001E-2</v>
      </c>
      <c r="I224" s="16">
        <v>0.11499999999999999</v>
      </c>
      <c r="J224" s="16">
        <v>0.11499999999999999</v>
      </c>
      <c r="K224" s="16">
        <v>0.11499999999999999</v>
      </c>
      <c r="L224" s="17">
        <v>0.11499999999999999</v>
      </c>
      <c r="N224" s="64">
        <v>9810</v>
      </c>
    </row>
    <row r="225" spans="2:14" ht="15.75" x14ac:dyDescent="0.2">
      <c r="B225" s="148" t="s">
        <v>17</v>
      </c>
      <c r="C225" s="149"/>
      <c r="D225" s="18"/>
      <c r="E225" s="18"/>
      <c r="F225" s="16"/>
      <c r="G225" s="16"/>
      <c r="H225" s="16"/>
      <c r="I225" s="18"/>
      <c r="J225" s="19"/>
      <c r="K225" s="18"/>
      <c r="L225" s="20"/>
    </row>
    <row r="226" spans="2:14" ht="15.75" x14ac:dyDescent="0.2">
      <c r="B226" s="163" t="s">
        <v>18</v>
      </c>
      <c r="C226" s="171"/>
      <c r="D226" s="22">
        <v>4.9837414546657466E-2</v>
      </c>
      <c r="E226" s="22">
        <v>3.5066110425227427E-2</v>
      </c>
      <c r="F226" s="22">
        <v>2.7989808237798626E-2</v>
      </c>
      <c r="G226" s="22">
        <v>2.3884677587665024E-2</v>
      </c>
      <c r="H226" s="22">
        <v>2.105994100416652E-2</v>
      </c>
      <c r="I226" s="23">
        <v>1.9188920947210916E-2</v>
      </c>
      <c r="J226" s="24">
        <v>1.7832565335892576E-2</v>
      </c>
      <c r="K226" s="25">
        <v>1.6740730838705548E-2</v>
      </c>
      <c r="L226" s="23">
        <v>1.6030056096993175E-2</v>
      </c>
    </row>
    <row r="227" spans="2:14" ht="15" x14ac:dyDescent="0.2">
      <c r="B227" s="165" t="s">
        <v>19</v>
      </c>
      <c r="C227" s="172"/>
      <c r="D227" s="26">
        <v>5.0796257941544999E-2</v>
      </c>
      <c r="E227" s="27">
        <v>3.6112002695758323E-2</v>
      </c>
      <c r="F227" s="27">
        <v>2.917119208422923E-2</v>
      </c>
      <c r="G227" s="27">
        <v>2.5233347365267382E-2</v>
      </c>
      <c r="H227" s="27">
        <v>2.2515258648550793E-2</v>
      </c>
      <c r="I227" s="28">
        <v>2.0852421294253888E-2</v>
      </c>
      <c r="J227" s="29">
        <v>1.9737767107757934E-2</v>
      </c>
      <c r="K227" s="30">
        <v>1.931942601531321E-2</v>
      </c>
      <c r="L227" s="28">
        <v>1.8873406018685604E-2</v>
      </c>
    </row>
    <row r="228" spans="2:14" ht="15.75" x14ac:dyDescent="0.2">
      <c r="B228" s="167" t="s">
        <v>22</v>
      </c>
      <c r="C228" s="173"/>
      <c r="D228" s="45">
        <v>4.9231526468791656E-2</v>
      </c>
      <c r="E228" s="46">
        <v>3.4888528208367658E-2</v>
      </c>
      <c r="F228" s="46">
        <v>2.7820437950728732E-2</v>
      </c>
      <c r="G228" s="46">
        <v>2.3667372685449602E-2</v>
      </c>
      <c r="H228" s="46">
        <v>2.0921461748174584E-2</v>
      </c>
      <c r="I228" s="47">
        <v>1.9071301543928224E-2</v>
      </c>
      <c r="J228" s="45">
        <v>1.7755957104220069E-2</v>
      </c>
      <c r="K228" s="48">
        <v>1.7133382540852869E-2</v>
      </c>
      <c r="L228" s="47">
        <v>1.6372417128710293E-2</v>
      </c>
    </row>
    <row r="229" spans="2:14" ht="16.5" thickBot="1" x14ac:dyDescent="0.25">
      <c r="B229" s="169" t="s">
        <v>23</v>
      </c>
      <c r="C229" s="174"/>
      <c r="D229" s="40">
        <v>4.8328283069944404E-2</v>
      </c>
      <c r="E229" s="41">
        <v>3.390896115032014E-2</v>
      </c>
      <c r="F229" s="41">
        <v>2.6740392236553535E-2</v>
      </c>
      <c r="G229" s="41">
        <v>2.2471862851839754E-2</v>
      </c>
      <c r="H229" s="41">
        <v>1.9653075894387993E-2</v>
      </c>
      <c r="I229" s="42">
        <v>1.766242654477073E-2</v>
      </c>
      <c r="J229" s="43">
        <v>1.6189071556882463E-2</v>
      </c>
      <c r="K229" s="44">
        <v>1.5060285940944921E-2</v>
      </c>
      <c r="L229" s="42">
        <v>1.4172405837358657E-2</v>
      </c>
    </row>
    <row r="230" spans="2:14" x14ac:dyDescent="0.2">
      <c r="N230" s="7"/>
    </row>
    <row r="232" spans="2:14" ht="14.25" thickBot="1" x14ac:dyDescent="0.25"/>
    <row r="233" spans="2:14" ht="16.5" thickBot="1" x14ac:dyDescent="0.25">
      <c r="B233" s="126" t="s">
        <v>4</v>
      </c>
      <c r="C233" s="127"/>
      <c r="D233" s="65">
        <v>24</v>
      </c>
      <c r="E233" s="65">
        <v>36</v>
      </c>
      <c r="F233" s="12">
        <v>48</v>
      </c>
      <c r="G233" s="12">
        <v>60</v>
      </c>
      <c r="H233" s="12">
        <v>72</v>
      </c>
      <c r="I233" s="13">
        <v>84</v>
      </c>
      <c r="J233" s="65">
        <v>96</v>
      </c>
      <c r="K233" s="13">
        <v>108</v>
      </c>
      <c r="L233" s="14">
        <v>120</v>
      </c>
      <c r="N233" s="63" t="s">
        <v>9</v>
      </c>
    </row>
    <row r="234" spans="2:14" ht="15.75" x14ac:dyDescent="0.2">
      <c r="B234" s="137" t="s">
        <v>10</v>
      </c>
      <c r="C234" s="138"/>
      <c r="D234" s="16">
        <v>0.1125</v>
      </c>
      <c r="E234" s="16">
        <v>0.1125</v>
      </c>
      <c r="F234" s="16">
        <v>0.1125</v>
      </c>
      <c r="G234" s="16">
        <v>0.1125</v>
      </c>
      <c r="H234" s="16">
        <v>0.1125</v>
      </c>
      <c r="I234" s="16">
        <v>0.1125</v>
      </c>
      <c r="J234" s="16">
        <v>0.1125</v>
      </c>
      <c r="K234" s="16">
        <v>0.1125</v>
      </c>
      <c r="L234" s="16">
        <v>0.1125</v>
      </c>
      <c r="N234" s="64">
        <v>649</v>
      </c>
    </row>
    <row r="235" spans="2:14" ht="15.75" x14ac:dyDescent="0.2">
      <c r="B235" s="146" t="s">
        <v>11</v>
      </c>
      <c r="C235" s="147"/>
      <c r="D235" s="16">
        <v>4.4999999999999998E-2</v>
      </c>
      <c r="E235" s="16">
        <v>8.2500000000000004E-2</v>
      </c>
      <c r="F235" s="16">
        <v>0.10250000000000001</v>
      </c>
      <c r="G235" s="16">
        <v>0.125</v>
      </c>
      <c r="H235" s="16">
        <v>0.14499999999999999</v>
      </c>
      <c r="I235" s="16">
        <v>0.16499999999999998</v>
      </c>
      <c r="J235" s="16">
        <v>0.16499999999999998</v>
      </c>
      <c r="K235" s="16">
        <v>0.16499999999999998</v>
      </c>
      <c r="L235" s="17">
        <v>0.16499999999999998</v>
      </c>
      <c r="N235" s="63" t="s">
        <v>12</v>
      </c>
    </row>
    <row r="236" spans="2:14" ht="15.75" x14ac:dyDescent="0.2">
      <c r="B236" s="146" t="s">
        <v>13</v>
      </c>
      <c r="C236" s="147"/>
      <c r="D236" s="16">
        <v>5.7499999999999996E-2</v>
      </c>
      <c r="E236" s="16">
        <v>9.5000000000000001E-2</v>
      </c>
      <c r="F236" s="16">
        <v>0.115</v>
      </c>
      <c r="G236" s="16">
        <v>0.14000000000000001</v>
      </c>
      <c r="H236" s="16">
        <v>0.15999999999999998</v>
      </c>
      <c r="I236" s="16">
        <v>0.18</v>
      </c>
      <c r="J236" s="16">
        <v>0.17249999999999999</v>
      </c>
      <c r="K236" s="16">
        <v>0.17249999999999999</v>
      </c>
      <c r="L236" s="17">
        <v>0.17249999999999999</v>
      </c>
      <c r="N236" s="64">
        <v>649</v>
      </c>
    </row>
    <row r="237" spans="2:14" ht="15.75" x14ac:dyDescent="0.2">
      <c r="B237" s="146" t="s">
        <v>14</v>
      </c>
      <c r="C237" s="147"/>
      <c r="D237" s="16">
        <v>3.7499999999999999E-2</v>
      </c>
      <c r="E237" s="16">
        <v>7.4999999999999997E-2</v>
      </c>
      <c r="F237" s="16">
        <v>9.5000000000000001E-2</v>
      </c>
      <c r="G237" s="16">
        <v>0.11</v>
      </c>
      <c r="H237" s="16">
        <v>0.12499999999999999</v>
      </c>
      <c r="I237" s="16">
        <v>0.14499999999999996</v>
      </c>
      <c r="J237" s="16">
        <v>0.13749999999999998</v>
      </c>
      <c r="K237" s="16">
        <v>0.13749999999999998</v>
      </c>
      <c r="L237" s="17">
        <v>0.13749999999999998</v>
      </c>
      <c r="N237" s="63" t="s">
        <v>15</v>
      </c>
    </row>
    <row r="238" spans="2:14" ht="15.75" x14ac:dyDescent="0.2">
      <c r="B238" s="146" t="s">
        <v>16</v>
      </c>
      <c r="C238" s="147"/>
      <c r="D238" s="16">
        <v>2.4999999999999998E-2</v>
      </c>
      <c r="E238" s="16">
        <v>6.25E-2</v>
      </c>
      <c r="F238" s="16">
        <v>8.2500000000000004E-2</v>
      </c>
      <c r="G238" s="16">
        <v>9.5000000000000001E-2</v>
      </c>
      <c r="H238" s="16">
        <v>0.10999999999999999</v>
      </c>
      <c r="I238" s="16">
        <v>0.12999999999999998</v>
      </c>
      <c r="J238" s="16">
        <v>0.12999999999999998</v>
      </c>
      <c r="K238" s="16">
        <v>0.12999999999999998</v>
      </c>
      <c r="L238" s="17">
        <v>0.12999999999999998</v>
      </c>
      <c r="N238" s="64">
        <v>9811</v>
      </c>
    </row>
    <row r="239" spans="2:14" ht="15.75" x14ac:dyDescent="0.2">
      <c r="B239" s="148" t="s">
        <v>17</v>
      </c>
      <c r="C239" s="149"/>
      <c r="D239" s="18"/>
      <c r="E239" s="18"/>
      <c r="F239" s="16"/>
      <c r="G239" s="16"/>
      <c r="H239" s="16"/>
      <c r="I239" s="18"/>
      <c r="J239" s="19"/>
      <c r="K239" s="18"/>
      <c r="L239" s="20"/>
    </row>
    <row r="240" spans="2:14" ht="15.75" x14ac:dyDescent="0.2">
      <c r="B240" s="163" t="s">
        <v>18</v>
      </c>
      <c r="C240" s="171"/>
      <c r="D240" s="22">
        <v>5.0086256067881224E-2</v>
      </c>
      <c r="E240" s="22">
        <v>3.5320644352083999E-2</v>
      </c>
      <c r="F240" s="22">
        <v>2.8254007806452576E-2</v>
      </c>
      <c r="G240" s="22">
        <v>2.4160177501005926E-2</v>
      </c>
      <c r="H240" s="22">
        <v>2.1345207567272151E-2</v>
      </c>
      <c r="I240" s="23">
        <v>1.9485819325718395E-2</v>
      </c>
      <c r="J240" s="24">
        <v>1.8141358019902729E-2</v>
      </c>
      <c r="K240" s="25">
        <v>1.7060111115016589E-2</v>
      </c>
      <c r="L240" s="23">
        <v>1.6362825398438755E-2</v>
      </c>
    </row>
    <row r="241" spans="2:14" ht="15" x14ac:dyDescent="0.2">
      <c r="B241" s="165" t="s">
        <v>19</v>
      </c>
      <c r="C241" s="172"/>
      <c r="D241" s="26">
        <v>5.1049887031529496E-2</v>
      </c>
      <c r="E241" s="27">
        <v>3.6374128427450365E-2</v>
      </c>
      <c r="F241" s="27">
        <v>2.9446542894077471E-2</v>
      </c>
      <c r="G241" s="27">
        <v>2.5524403628719824E-2</v>
      </c>
      <c r="H241" s="27">
        <v>2.282023815684266E-2</v>
      </c>
      <c r="I241" s="28">
        <v>2.1175057991087983E-2</v>
      </c>
      <c r="J241" s="29">
        <v>2.0079550691149851E-2</v>
      </c>
      <c r="K241" s="30">
        <v>1.9688002732685398E-2</v>
      </c>
      <c r="L241" s="28">
        <v>1.9265200663616061E-2</v>
      </c>
    </row>
    <row r="242" spans="2:14" ht="15.75" x14ac:dyDescent="0.2">
      <c r="B242" s="167" t="s">
        <v>22</v>
      </c>
      <c r="C242" s="173"/>
      <c r="D242" s="45">
        <v>4.947734275059721E-2</v>
      </c>
      <c r="E242" s="46">
        <v>3.5141773121459968E-2</v>
      </c>
      <c r="F242" s="46">
        <v>2.8083038810438103E-2</v>
      </c>
      <c r="G242" s="46">
        <v>2.3940366076292584E-2</v>
      </c>
      <c r="H242" s="46">
        <v>2.1204852546224159E-2</v>
      </c>
      <c r="I242" s="47">
        <v>1.9366380069708613E-2</v>
      </c>
      <c r="J242" s="45">
        <v>1.8063423222981205E-2</v>
      </c>
      <c r="K242" s="48">
        <v>1.7460253840723996E-2</v>
      </c>
      <c r="L242" s="47">
        <v>1.6712293532007379E-2</v>
      </c>
    </row>
    <row r="243" spans="2:14" ht="16.5" thickBot="1" x14ac:dyDescent="0.25">
      <c r="B243" s="169" t="s">
        <v>23</v>
      </c>
      <c r="C243" s="174"/>
      <c r="D243" s="40">
        <v>4.8569589397462636E-2</v>
      </c>
      <c r="E243" s="41">
        <v>3.41550956925478E-2</v>
      </c>
      <c r="F243" s="41">
        <v>2.6992798399343678E-2</v>
      </c>
      <c r="G243" s="41">
        <v>2.27310665294095E-2</v>
      </c>
      <c r="H243" s="41">
        <v>1.9919285824118428E-2</v>
      </c>
      <c r="I243" s="42">
        <v>1.7935706413715734E-2</v>
      </c>
      <c r="J243" s="43">
        <v>1.6469405135563948E-2</v>
      </c>
      <c r="K243" s="44">
        <v>1.5347606627926001E-2</v>
      </c>
      <c r="L243" s="42">
        <v>1.4466612018657404E-2</v>
      </c>
    </row>
    <row r="244" spans="2:14" x14ac:dyDescent="0.2">
      <c r="N244" s="7"/>
    </row>
    <row r="246" spans="2:14" ht="14.25" thickBot="1" x14ac:dyDescent="0.25"/>
    <row r="247" spans="2:14" ht="16.5" thickBot="1" x14ac:dyDescent="0.25">
      <c r="B247" s="126" t="s">
        <v>4</v>
      </c>
      <c r="C247" s="127"/>
      <c r="D247" s="65">
        <v>24</v>
      </c>
      <c r="E247" s="65">
        <v>36</v>
      </c>
      <c r="F247" s="12">
        <v>48</v>
      </c>
      <c r="G247" s="12">
        <v>60</v>
      </c>
      <c r="H247" s="12">
        <v>72</v>
      </c>
      <c r="I247" s="13">
        <v>84</v>
      </c>
      <c r="J247" s="65">
        <v>96</v>
      </c>
      <c r="K247" s="13">
        <v>108</v>
      </c>
      <c r="L247" s="14">
        <v>120</v>
      </c>
      <c r="N247" s="63" t="s">
        <v>9</v>
      </c>
    </row>
    <row r="248" spans="2:14" ht="15.75" x14ac:dyDescent="0.2">
      <c r="B248" s="137" t="s">
        <v>10</v>
      </c>
      <c r="C248" s="138"/>
      <c r="D248" s="16">
        <v>0.11749999999999999</v>
      </c>
      <c r="E248" s="16">
        <v>0.11749999999999999</v>
      </c>
      <c r="F248" s="16">
        <v>0.11749999999999999</v>
      </c>
      <c r="G248" s="16">
        <v>0.11749999999999999</v>
      </c>
      <c r="H248" s="16">
        <v>0.11749999999999999</v>
      </c>
      <c r="I248" s="16">
        <v>0.11749999999999999</v>
      </c>
      <c r="J248" s="16">
        <v>0.11749999999999999</v>
      </c>
      <c r="K248" s="16">
        <v>0.11749999999999999</v>
      </c>
      <c r="L248" s="16">
        <v>0.11749999999999999</v>
      </c>
      <c r="N248" s="64">
        <v>660</v>
      </c>
    </row>
    <row r="249" spans="2:14" ht="15.75" x14ac:dyDescent="0.2">
      <c r="B249" s="146" t="s">
        <v>11</v>
      </c>
      <c r="C249" s="147"/>
      <c r="D249" s="16">
        <v>4.7500000000000001E-2</v>
      </c>
      <c r="E249" s="16">
        <v>8.5000000000000006E-2</v>
      </c>
      <c r="F249" s="16">
        <v>0.10500000000000001</v>
      </c>
      <c r="G249" s="16">
        <v>0.13</v>
      </c>
      <c r="H249" s="16">
        <v>0.16</v>
      </c>
      <c r="I249" s="16">
        <v>0.18</v>
      </c>
      <c r="J249" s="16">
        <v>0.18</v>
      </c>
      <c r="K249" s="16">
        <v>0.18</v>
      </c>
      <c r="L249" s="17">
        <v>0.18</v>
      </c>
      <c r="N249" s="63" t="s">
        <v>12</v>
      </c>
    </row>
    <row r="250" spans="2:14" ht="15.75" x14ac:dyDescent="0.2">
      <c r="B250" s="146" t="s">
        <v>13</v>
      </c>
      <c r="C250" s="147"/>
      <c r="D250" s="16">
        <v>0.06</v>
      </c>
      <c r="E250" s="16">
        <v>9.7500000000000003E-2</v>
      </c>
      <c r="F250" s="16">
        <v>0.11750000000000001</v>
      </c>
      <c r="G250" s="16">
        <v>0.14500000000000002</v>
      </c>
      <c r="H250" s="16">
        <v>0.17499999999999999</v>
      </c>
      <c r="I250" s="16">
        <v>0.19500000000000001</v>
      </c>
      <c r="J250" s="16">
        <v>0.1875</v>
      </c>
      <c r="K250" s="16">
        <v>0.1875</v>
      </c>
      <c r="L250" s="17">
        <v>0.1875</v>
      </c>
      <c r="N250" s="64">
        <v>660</v>
      </c>
    </row>
    <row r="251" spans="2:14" ht="15.75" x14ac:dyDescent="0.2">
      <c r="B251" s="146" t="s">
        <v>14</v>
      </c>
      <c r="C251" s="147"/>
      <c r="D251" s="16">
        <v>0.04</v>
      </c>
      <c r="E251" s="16">
        <v>7.7499999999999999E-2</v>
      </c>
      <c r="F251" s="16">
        <v>9.7500000000000003E-2</v>
      </c>
      <c r="G251" s="16">
        <v>0.115</v>
      </c>
      <c r="H251" s="16">
        <v>0.14000000000000001</v>
      </c>
      <c r="I251" s="16">
        <v>0.15999999999999998</v>
      </c>
      <c r="J251" s="16">
        <v>0.1525</v>
      </c>
      <c r="K251" s="16">
        <v>0.1525</v>
      </c>
      <c r="L251" s="17">
        <v>0.1525</v>
      </c>
      <c r="N251" s="63" t="s">
        <v>15</v>
      </c>
    </row>
    <row r="252" spans="2:14" ht="15.75" x14ac:dyDescent="0.2">
      <c r="B252" s="146" t="s">
        <v>16</v>
      </c>
      <c r="C252" s="147"/>
      <c r="D252" s="16">
        <v>2.75E-2</v>
      </c>
      <c r="E252" s="16">
        <v>6.5000000000000002E-2</v>
      </c>
      <c r="F252" s="16">
        <v>8.5000000000000006E-2</v>
      </c>
      <c r="G252" s="16">
        <v>0.1</v>
      </c>
      <c r="H252" s="16">
        <v>0.125</v>
      </c>
      <c r="I252" s="16">
        <v>0.14499999999999999</v>
      </c>
      <c r="J252" s="16">
        <v>0.14499999999999999</v>
      </c>
      <c r="K252" s="16">
        <v>0.14499999999999999</v>
      </c>
      <c r="L252" s="17">
        <v>0.14499999999999999</v>
      </c>
      <c r="N252" s="64">
        <v>9812</v>
      </c>
    </row>
    <row r="253" spans="2:14" ht="15.75" x14ac:dyDescent="0.2">
      <c r="B253" s="148" t="s">
        <v>17</v>
      </c>
      <c r="C253" s="149"/>
      <c r="D253" s="18"/>
      <c r="E253" s="18"/>
      <c r="F253" s="16"/>
      <c r="G253" s="16"/>
      <c r="H253" s="16"/>
      <c r="I253" s="18"/>
      <c r="J253" s="19"/>
      <c r="K253" s="18"/>
      <c r="L253" s="20"/>
    </row>
    <row r="254" spans="2:14" ht="15.75" x14ac:dyDescent="0.2">
      <c r="B254" s="163" t="s">
        <v>18</v>
      </c>
      <c r="C254" s="171"/>
      <c r="D254" s="22">
        <v>5.0335826720567432E-2</v>
      </c>
      <c r="E254" s="22">
        <v>3.5576269257342516E-2</v>
      </c>
      <c r="F254" s="22">
        <v>2.8519667395920038E-2</v>
      </c>
      <c r="G254" s="22">
        <v>2.4437510179020901E-2</v>
      </c>
      <c r="H254" s="22">
        <v>2.1632661503390552E-2</v>
      </c>
      <c r="I254" s="23">
        <v>1.9785263688079403E-2</v>
      </c>
      <c r="J254" s="24">
        <v>1.8453046661522799E-2</v>
      </c>
      <c r="K254" s="25">
        <v>1.7382710990538404E-2</v>
      </c>
      <c r="L254" s="23">
        <v>1.6699150901089373E-2</v>
      </c>
    </row>
    <row r="255" spans="2:14" ht="15" x14ac:dyDescent="0.2">
      <c r="B255" s="165" t="s">
        <v>19</v>
      </c>
      <c r="C255" s="172"/>
      <c r="D255" s="26">
        <v>5.1304259281049376E-2</v>
      </c>
      <c r="E255" s="27">
        <v>3.6637377677391628E-2</v>
      </c>
      <c r="F255" s="27">
        <v>2.9723415348777156E-2</v>
      </c>
      <c r="G255" s="27">
        <v>2.5817396145550186E-2</v>
      </c>
      <c r="H255" s="27">
        <v>2.3127556193487178E-2</v>
      </c>
      <c r="I255" s="28">
        <v>2.1500461384812874E-2</v>
      </c>
      <c r="J255" s="29">
        <v>2.0424539631470617E-2</v>
      </c>
      <c r="K255" s="30">
        <v>2.0060294987291342E-2</v>
      </c>
      <c r="L255" s="28">
        <v>1.9661182295093588E-2</v>
      </c>
    </row>
    <row r="256" spans="2:14" ht="15.75" x14ac:dyDescent="0.2">
      <c r="B256" s="167" t="s">
        <v>22</v>
      </c>
      <c r="C256" s="173"/>
      <c r="D256" s="45">
        <v>4.972387929960001E-2</v>
      </c>
      <c r="E256" s="46">
        <v>3.5396103488008326E-2</v>
      </c>
      <c r="F256" s="46">
        <v>2.8347090856168624E-2</v>
      </c>
      <c r="G256" s="46">
        <v>2.4215175557155081E-2</v>
      </c>
      <c r="H256" s="46">
        <v>2.1490416334255358E-2</v>
      </c>
      <c r="I256" s="47">
        <v>1.9663988973613458E-2</v>
      </c>
      <c r="J256" s="45">
        <v>1.8373772858394529E-2</v>
      </c>
      <c r="K256" s="48">
        <v>1.7790420255093881E-2</v>
      </c>
      <c r="L256" s="47">
        <v>1.7055802087878991E-2</v>
      </c>
    </row>
    <row r="257" spans="2:14" ht="16.5" thickBot="1" x14ac:dyDescent="0.25">
      <c r="B257" s="169" t="s">
        <v>23</v>
      </c>
      <c r="C257" s="174"/>
      <c r="D257" s="40">
        <v>4.8811602777544337E-2</v>
      </c>
      <c r="E257" s="41">
        <v>3.4402285211897213E-2</v>
      </c>
      <c r="F257" s="41">
        <v>2.7246599410176202E-2</v>
      </c>
      <c r="G257" s="41">
        <v>2.2991994560856096E-2</v>
      </c>
      <c r="H257" s="41">
        <v>2.0187537004003397E-2</v>
      </c>
      <c r="I257" s="42">
        <v>1.8211329731410198E-2</v>
      </c>
      <c r="J257" s="43">
        <v>1.6752367773165987E-2</v>
      </c>
      <c r="K257" s="44">
        <v>1.5637823728761213E-2</v>
      </c>
      <c r="L257" s="42">
        <v>1.4763962289185298E-2</v>
      </c>
    </row>
    <row r="258" spans="2:14" x14ac:dyDescent="0.2">
      <c r="N258" s="7"/>
    </row>
    <row r="260" spans="2:14" ht="14.25" thickBot="1" x14ac:dyDescent="0.25"/>
    <row r="261" spans="2:14" ht="16.5" thickBot="1" x14ac:dyDescent="0.25">
      <c r="B261" s="126" t="s">
        <v>4</v>
      </c>
      <c r="C261" s="127"/>
      <c r="D261" s="65">
        <v>24</v>
      </c>
      <c r="E261" s="65">
        <v>36</v>
      </c>
      <c r="F261" s="12">
        <v>48</v>
      </c>
      <c r="G261" s="12">
        <v>60</v>
      </c>
      <c r="H261" s="12">
        <v>72</v>
      </c>
      <c r="I261" s="13">
        <v>84</v>
      </c>
      <c r="J261" s="65">
        <v>96</v>
      </c>
      <c r="K261" s="13">
        <v>108</v>
      </c>
      <c r="L261" s="14">
        <v>120</v>
      </c>
      <c r="N261" s="63" t="s">
        <v>9</v>
      </c>
    </row>
    <row r="262" spans="2:14" ht="15.75" x14ac:dyDescent="0.2">
      <c r="B262" s="137" t="s">
        <v>10</v>
      </c>
      <c r="C262" s="138"/>
      <c r="D262" s="16">
        <v>0.1225</v>
      </c>
      <c r="E262" s="16">
        <v>0.1225</v>
      </c>
      <c r="F262" s="16">
        <v>0.1225</v>
      </c>
      <c r="G262" s="16">
        <v>0.1225</v>
      </c>
      <c r="H262" s="16">
        <v>0.1225</v>
      </c>
      <c r="I262" s="16">
        <v>0.1225</v>
      </c>
      <c r="J262" s="16">
        <v>0.1225</v>
      </c>
      <c r="K262" s="16">
        <v>0.1225</v>
      </c>
      <c r="L262" s="16">
        <v>0.1225</v>
      </c>
      <c r="N262" s="64">
        <v>661</v>
      </c>
    </row>
    <row r="263" spans="2:14" ht="15.75" x14ac:dyDescent="0.2">
      <c r="B263" s="146" t="s">
        <v>11</v>
      </c>
      <c r="C263" s="147"/>
      <c r="D263" s="16">
        <v>4.9999999999999996E-2</v>
      </c>
      <c r="E263" s="16">
        <v>8.7500000000000008E-2</v>
      </c>
      <c r="F263" s="16">
        <v>0.11</v>
      </c>
      <c r="G263" s="16">
        <v>0.13999999999999999</v>
      </c>
      <c r="H263" s="16">
        <v>0.16999999999999998</v>
      </c>
      <c r="I263" s="16">
        <v>0.19499999999999998</v>
      </c>
      <c r="J263" s="16">
        <v>0.19499999999999998</v>
      </c>
      <c r="K263" s="16">
        <v>0.19499999999999998</v>
      </c>
      <c r="L263" s="17">
        <v>0.19499999999999998</v>
      </c>
      <c r="N263" s="63" t="s">
        <v>12</v>
      </c>
    </row>
    <row r="264" spans="2:14" ht="15.75" x14ac:dyDescent="0.2">
      <c r="B264" s="146" t="s">
        <v>13</v>
      </c>
      <c r="C264" s="147"/>
      <c r="D264" s="16">
        <v>6.25E-2</v>
      </c>
      <c r="E264" s="16">
        <v>0.1</v>
      </c>
      <c r="F264" s="16">
        <v>0.1225</v>
      </c>
      <c r="G264" s="16">
        <v>0.15499999999999997</v>
      </c>
      <c r="H264" s="16">
        <v>0.185</v>
      </c>
      <c r="I264" s="16">
        <v>0.20999999999999996</v>
      </c>
      <c r="J264" s="16">
        <v>0.20249999999999999</v>
      </c>
      <c r="K264" s="16">
        <v>0.20249999999999999</v>
      </c>
      <c r="L264" s="17">
        <v>0.20249999999999999</v>
      </c>
      <c r="N264" s="64">
        <v>661</v>
      </c>
    </row>
    <row r="265" spans="2:14" ht="15.75" x14ac:dyDescent="0.2">
      <c r="B265" s="146" t="s">
        <v>14</v>
      </c>
      <c r="C265" s="147"/>
      <c r="D265" s="16">
        <v>4.2499999999999996E-2</v>
      </c>
      <c r="E265" s="16">
        <v>0.08</v>
      </c>
      <c r="F265" s="16">
        <v>0.10249999999999999</v>
      </c>
      <c r="G265" s="16">
        <v>0.12499999999999999</v>
      </c>
      <c r="H265" s="16">
        <v>0.14999999999999997</v>
      </c>
      <c r="I265" s="16">
        <v>0.17499999999999999</v>
      </c>
      <c r="J265" s="16">
        <v>0.16749999999999998</v>
      </c>
      <c r="K265" s="16">
        <v>0.16749999999999998</v>
      </c>
      <c r="L265" s="17">
        <v>0.16749999999999998</v>
      </c>
      <c r="N265" s="63" t="s">
        <v>15</v>
      </c>
    </row>
    <row r="266" spans="2:14" ht="15.75" x14ac:dyDescent="0.2">
      <c r="B266" s="146" t="s">
        <v>16</v>
      </c>
      <c r="C266" s="147"/>
      <c r="D266" s="16">
        <v>2.9999999999999995E-2</v>
      </c>
      <c r="E266" s="16">
        <v>6.7500000000000004E-2</v>
      </c>
      <c r="F266" s="16">
        <v>0.09</v>
      </c>
      <c r="G266" s="16">
        <v>0.10999999999999999</v>
      </c>
      <c r="H266" s="16">
        <v>0.13499999999999998</v>
      </c>
      <c r="I266" s="16">
        <v>0.15999999999999998</v>
      </c>
      <c r="J266" s="16">
        <v>0.15999999999999998</v>
      </c>
      <c r="K266" s="16">
        <v>0.15999999999999998</v>
      </c>
      <c r="L266" s="17">
        <v>0.15999999999999998</v>
      </c>
      <c r="N266" s="64">
        <v>9813</v>
      </c>
    </row>
    <row r="267" spans="2:14" ht="15.75" x14ac:dyDescent="0.2">
      <c r="B267" s="148" t="s">
        <v>17</v>
      </c>
      <c r="C267" s="149"/>
      <c r="D267" s="18"/>
      <c r="E267" s="18"/>
      <c r="F267" s="16"/>
      <c r="G267" s="16"/>
      <c r="H267" s="16"/>
      <c r="I267" s="18"/>
      <c r="J267" s="19"/>
      <c r="K267" s="18"/>
      <c r="L267" s="20"/>
    </row>
    <row r="268" spans="2:14" ht="15.75" x14ac:dyDescent="0.2">
      <c r="B268" s="163" t="s">
        <v>18</v>
      </c>
      <c r="C268" s="171"/>
      <c r="D268" s="22">
        <v>5.0586125723596671E-2</v>
      </c>
      <c r="E268" s="22">
        <v>3.5832983356686582E-2</v>
      </c>
      <c r="F268" s="22">
        <v>2.8786783469255176E-2</v>
      </c>
      <c r="G268" s="22">
        <v>2.4716669336279459E-2</v>
      </c>
      <c r="H268" s="22">
        <v>2.1922292635224015E-2</v>
      </c>
      <c r="I268" s="23">
        <v>2.0087238534356691E-2</v>
      </c>
      <c r="J268" s="24">
        <v>1.8767608874426144E-2</v>
      </c>
      <c r="K268" s="25">
        <v>1.7708499641756022E-2</v>
      </c>
      <c r="L268" s="23">
        <v>1.7038991309202979E-2</v>
      </c>
    </row>
    <row r="269" spans="2:14" ht="15" x14ac:dyDescent="0.2">
      <c r="B269" s="165" t="s">
        <v>19</v>
      </c>
      <c r="C269" s="172"/>
      <c r="D269" s="26">
        <v>5.1559373893956949E-2</v>
      </c>
      <c r="E269" s="27">
        <v>3.690174860804616E-2</v>
      </c>
      <c r="F269" s="27">
        <v>3.0001805762096302E-2</v>
      </c>
      <c r="G269" s="27">
        <v>2.6112318275415502E-2</v>
      </c>
      <c r="H269" s="27">
        <v>2.3437201877898776E-2</v>
      </c>
      <c r="I269" s="28">
        <v>2.18286146317914E-2</v>
      </c>
      <c r="J269" s="29">
        <v>2.0772709150675493E-2</v>
      </c>
      <c r="K269" s="30">
        <v>2.0436267207648365E-2</v>
      </c>
      <c r="L269" s="28">
        <v>2.0061302292495656E-2</v>
      </c>
    </row>
    <row r="270" spans="2:14" ht="15.75" x14ac:dyDescent="0.2">
      <c r="B270" s="167" t="s">
        <v>22</v>
      </c>
      <c r="C270" s="173"/>
      <c r="D270" s="45">
        <v>4.9971135344176916E-2</v>
      </c>
      <c r="E270" s="46">
        <v>3.5651517532732477E-2</v>
      </c>
      <c r="F270" s="46">
        <v>2.8612590572377004E-2</v>
      </c>
      <c r="G270" s="46">
        <v>2.4491794899791985E-2</v>
      </c>
      <c r="H270" s="46">
        <v>2.1778143001891112E-2</v>
      </c>
      <c r="I270" s="47">
        <v>1.9964112850713103E-2</v>
      </c>
      <c r="J270" s="45">
        <v>1.8686983720304477E-2</v>
      </c>
      <c r="K270" s="48">
        <v>1.8123850237485951E-2</v>
      </c>
      <c r="L270" s="47">
        <v>1.7402900618611571E-2</v>
      </c>
    </row>
    <row r="271" spans="2:14" ht="16.5" thickBot="1" x14ac:dyDescent="0.25">
      <c r="B271" s="169" t="s">
        <v>23</v>
      </c>
      <c r="C271" s="174"/>
      <c r="D271" s="40">
        <v>4.9054322452723259E-2</v>
      </c>
      <c r="E271" s="41">
        <v>3.465052798293277E-2</v>
      </c>
      <c r="F271" s="41">
        <v>2.7501791889988324E-2</v>
      </c>
      <c r="G271" s="41">
        <v>2.3254641032541736E-2</v>
      </c>
      <c r="H271" s="41">
        <v>2.0457819936618188E-2</v>
      </c>
      <c r="I271" s="42">
        <v>1.8489282230949589E-2</v>
      </c>
      <c r="J271" s="43">
        <v>1.7037939146541729E-2</v>
      </c>
      <c r="K271" s="44">
        <v>1.593090951401905E-2</v>
      </c>
      <c r="L271" s="42">
        <v>1.506442013877592E-2</v>
      </c>
    </row>
    <row r="272" spans="2:14" x14ac:dyDescent="0.2">
      <c r="N272" s="7"/>
    </row>
    <row r="274" spans="2:14" ht="14.25" thickBot="1" x14ac:dyDescent="0.25"/>
    <row r="275" spans="2:14" ht="16.5" thickBot="1" x14ac:dyDescent="0.25">
      <c r="B275" s="126" t="s">
        <v>4</v>
      </c>
      <c r="C275" s="127"/>
      <c r="D275" s="65">
        <v>24</v>
      </c>
      <c r="E275" s="65">
        <v>36</v>
      </c>
      <c r="F275" s="12">
        <v>48</v>
      </c>
      <c r="G275" s="12">
        <v>60</v>
      </c>
      <c r="H275" s="12">
        <v>72</v>
      </c>
      <c r="I275" s="13">
        <v>84</v>
      </c>
      <c r="J275" s="65">
        <v>96</v>
      </c>
      <c r="K275" s="13">
        <v>108</v>
      </c>
      <c r="L275" s="14">
        <v>120</v>
      </c>
      <c r="N275" s="63" t="s">
        <v>9</v>
      </c>
    </row>
    <row r="276" spans="2:14" ht="15.75" x14ac:dyDescent="0.2">
      <c r="B276" s="137" t="s">
        <v>10</v>
      </c>
      <c r="C276" s="138"/>
      <c r="D276" s="16">
        <v>0.1275</v>
      </c>
      <c r="E276" s="16">
        <v>0.1275</v>
      </c>
      <c r="F276" s="16">
        <v>0.1275</v>
      </c>
      <c r="G276" s="16">
        <v>0.1275</v>
      </c>
      <c r="H276" s="16">
        <v>0.1275</v>
      </c>
      <c r="I276" s="16">
        <v>0.1275</v>
      </c>
      <c r="J276" s="16">
        <v>0.1275</v>
      </c>
      <c r="K276" s="16">
        <v>0.1275</v>
      </c>
      <c r="L276" s="16">
        <v>0.1275</v>
      </c>
      <c r="N276" s="64">
        <v>662</v>
      </c>
    </row>
    <row r="277" spans="2:14" ht="15.75" x14ac:dyDescent="0.2">
      <c r="B277" s="146" t="s">
        <v>11</v>
      </c>
      <c r="C277" s="147"/>
      <c r="D277" s="16">
        <v>5.2499999999999998E-2</v>
      </c>
      <c r="E277" s="16">
        <v>9.0000000000000011E-2</v>
      </c>
      <c r="F277" s="16">
        <v>0.12000000000000001</v>
      </c>
      <c r="G277" s="16">
        <v>0.15</v>
      </c>
      <c r="H277" s="16">
        <v>0.185</v>
      </c>
      <c r="I277" s="16">
        <v>0.21</v>
      </c>
      <c r="J277" s="16">
        <v>0.21</v>
      </c>
      <c r="K277" s="16">
        <v>0.21</v>
      </c>
      <c r="L277" s="17">
        <v>0.21</v>
      </c>
      <c r="N277" s="63" t="s">
        <v>12</v>
      </c>
    </row>
    <row r="278" spans="2:14" ht="15.75" x14ac:dyDescent="0.2">
      <c r="B278" s="146" t="s">
        <v>13</v>
      </c>
      <c r="C278" s="147"/>
      <c r="D278" s="16">
        <v>6.5000000000000002E-2</v>
      </c>
      <c r="E278" s="16">
        <v>0.10250000000000001</v>
      </c>
      <c r="F278" s="16">
        <v>0.13250000000000001</v>
      </c>
      <c r="G278" s="16">
        <v>0.16499999999999998</v>
      </c>
      <c r="H278" s="16">
        <v>0.2</v>
      </c>
      <c r="I278" s="16">
        <v>0.22499999999999998</v>
      </c>
      <c r="J278" s="16">
        <v>0.2175</v>
      </c>
      <c r="K278" s="16">
        <v>0.2175</v>
      </c>
      <c r="L278" s="17">
        <v>0.2175</v>
      </c>
      <c r="N278" s="64">
        <v>662</v>
      </c>
    </row>
    <row r="279" spans="2:14" ht="15.75" x14ac:dyDescent="0.2">
      <c r="B279" s="146" t="s">
        <v>14</v>
      </c>
      <c r="C279" s="147"/>
      <c r="D279" s="16">
        <v>4.4999999999999998E-2</v>
      </c>
      <c r="E279" s="16">
        <v>8.2500000000000004E-2</v>
      </c>
      <c r="F279" s="16">
        <v>0.1125</v>
      </c>
      <c r="G279" s="16">
        <v>0.13500000000000001</v>
      </c>
      <c r="H279" s="16">
        <v>0.16499999999999998</v>
      </c>
      <c r="I279" s="16">
        <v>0.19</v>
      </c>
      <c r="J279" s="16">
        <v>0.1825</v>
      </c>
      <c r="K279" s="16">
        <v>0.1825</v>
      </c>
      <c r="L279" s="17">
        <v>0.1825</v>
      </c>
      <c r="N279" s="63" t="s">
        <v>15</v>
      </c>
    </row>
    <row r="280" spans="2:14" ht="15.75" x14ac:dyDescent="0.2">
      <c r="B280" s="146" t="s">
        <v>16</v>
      </c>
      <c r="C280" s="147"/>
      <c r="D280" s="16">
        <v>3.2500000000000001E-2</v>
      </c>
      <c r="E280" s="16">
        <v>7.0000000000000007E-2</v>
      </c>
      <c r="F280" s="16">
        <v>0.1</v>
      </c>
      <c r="G280" s="16">
        <v>0.12</v>
      </c>
      <c r="H280" s="16">
        <v>0.15</v>
      </c>
      <c r="I280" s="16">
        <v>0.17499999999999999</v>
      </c>
      <c r="J280" s="16">
        <v>0.17499999999999999</v>
      </c>
      <c r="K280" s="16">
        <v>0.17499999999999999</v>
      </c>
      <c r="L280" s="17">
        <v>0.17499999999999999</v>
      </c>
      <c r="N280" s="64">
        <v>9814</v>
      </c>
    </row>
    <row r="281" spans="2:14" ht="15.75" x14ac:dyDescent="0.2">
      <c r="B281" s="148" t="s">
        <v>17</v>
      </c>
      <c r="C281" s="149"/>
      <c r="D281" s="18"/>
      <c r="E281" s="18"/>
      <c r="F281" s="16"/>
      <c r="G281" s="16"/>
      <c r="H281" s="16"/>
      <c r="I281" s="18"/>
      <c r="J281" s="19"/>
      <c r="K281" s="18"/>
      <c r="L281" s="20"/>
    </row>
    <row r="282" spans="2:14" ht="15.75" x14ac:dyDescent="0.2">
      <c r="B282" s="163" t="s">
        <v>18</v>
      </c>
      <c r="C282" s="171"/>
      <c r="D282" s="22">
        <v>5.0837152282791342E-2</v>
      </c>
      <c r="E282" s="22">
        <v>3.6090784821819523E-2</v>
      </c>
      <c r="F282" s="22">
        <v>2.9055352386995269E-2</v>
      </c>
      <c r="G282" s="22">
        <v>2.4997648492727502E-2</v>
      </c>
      <c r="H282" s="22">
        <v>2.2214090465136806E-2</v>
      </c>
      <c r="I282" s="23">
        <v>2.0391727883752139E-2</v>
      </c>
      <c r="J282" s="24">
        <v>1.908502160318189E-2</v>
      </c>
      <c r="K282" s="25">
        <v>1.8037445374818068E-2</v>
      </c>
      <c r="L282" s="23">
        <v>1.7382304246513294E-2</v>
      </c>
    </row>
    <row r="283" spans="2:14" ht="15" x14ac:dyDescent="0.2">
      <c r="B283" s="165" t="s">
        <v>19</v>
      </c>
      <c r="C283" s="172"/>
      <c r="D283" s="26">
        <v>5.1815230060795081E-2</v>
      </c>
      <c r="E283" s="27">
        <v>3.7167239336585979E-2</v>
      </c>
      <c r="F283" s="27">
        <v>3.0281710340959039E-2</v>
      </c>
      <c r="G283" s="27">
        <v>2.6409163172359591E-2</v>
      </c>
      <c r="H283" s="27">
        <v>2.3749163987017336E-2</v>
      </c>
      <c r="I283" s="28">
        <v>2.2159500365839413E-2</v>
      </c>
      <c r="J283" s="29">
        <v>2.1124033730129516E-2</v>
      </c>
      <c r="K283" s="30">
        <v>2.0815882817873214E-2</v>
      </c>
      <c r="L283" s="28">
        <v>2.0465510763016261E-2</v>
      </c>
    </row>
    <row r="284" spans="2:14" ht="15.75" x14ac:dyDescent="0.2">
      <c r="B284" s="167" t="s">
        <v>22</v>
      </c>
      <c r="C284" s="173"/>
      <c r="D284" s="45">
        <v>5.0219110099805384E-2</v>
      </c>
      <c r="E284" s="46">
        <v>3.5908013436594645E-2</v>
      </c>
      <c r="F284" s="46">
        <v>2.8879534341623429E-2</v>
      </c>
      <c r="G284" s="46">
        <v>2.4770217683105313E-2</v>
      </c>
      <c r="H284" s="46">
        <v>2.2068022120522685E-2</v>
      </c>
      <c r="I284" s="47">
        <v>2.0266735818164492E-2</v>
      </c>
      <c r="J284" s="45">
        <v>1.9003032852325692E-2</v>
      </c>
      <c r="K284" s="48">
        <v>1.846051135067359E-2</v>
      </c>
      <c r="L284" s="47">
        <v>1.7753545842890076E-2</v>
      </c>
    </row>
    <row r="285" spans="2:14" ht="16.5" thickBot="1" x14ac:dyDescent="0.25">
      <c r="B285" s="169" t="s">
        <v>23</v>
      </c>
      <c r="C285" s="174"/>
      <c r="D285" s="40">
        <v>4.9297747652870358E-2</v>
      </c>
      <c r="E285" s="41">
        <v>3.4899822237689913E-2</v>
      </c>
      <c r="F285" s="41">
        <v>2.775837236177657E-2</v>
      </c>
      <c r="G285" s="41">
        <v>2.3518999847717329E-2</v>
      </c>
      <c r="H285" s="41">
        <v>2.0730124825599557E-2</v>
      </c>
      <c r="I285" s="42">
        <v>1.8769549202821385E-2</v>
      </c>
      <c r="J285" s="43">
        <v>1.7326098325106429E-2</v>
      </c>
      <c r="K285" s="44">
        <v>1.6226835471296504E-2</v>
      </c>
      <c r="L285" s="42">
        <v>1.5367948101955665E-2</v>
      </c>
    </row>
    <row r="286" spans="2:14" x14ac:dyDescent="0.2">
      <c r="N286" s="7"/>
    </row>
    <row r="287" spans="2:14" x14ac:dyDescent="0.2">
      <c r="N287" s="7"/>
    </row>
    <row r="288" spans="2:14" x14ac:dyDescent="0.2">
      <c r="B288" s="50" t="s">
        <v>24</v>
      </c>
      <c r="C288" s="1"/>
      <c r="D288" s="1"/>
      <c r="E288" s="1"/>
      <c r="F288" s="1"/>
      <c r="G288" s="1"/>
      <c r="H288" s="1"/>
      <c r="I288" s="1"/>
      <c r="J288" s="76"/>
      <c r="K288" s="1"/>
      <c r="L288" s="1"/>
      <c r="M288" s="1"/>
    </row>
    <row r="289" spans="2:14" x14ac:dyDescent="0.2">
      <c r="B289" s="50" t="s">
        <v>25</v>
      </c>
      <c r="C289" s="1"/>
      <c r="D289" s="1"/>
      <c r="E289" s="1"/>
      <c r="F289" s="1"/>
      <c r="G289" s="1"/>
      <c r="H289" s="1"/>
      <c r="I289" s="1"/>
      <c r="J289" s="1"/>
      <c r="K289" s="1"/>
      <c r="L289" s="1"/>
      <c r="M289" s="1"/>
    </row>
    <row r="290" spans="2:14" ht="16.5" thickBot="1" x14ac:dyDescent="0.25">
      <c r="B290" s="50"/>
      <c r="C290" s="1"/>
      <c r="D290" s="1"/>
      <c r="E290" s="1"/>
      <c r="F290" s="1"/>
      <c r="G290" s="1"/>
      <c r="H290" s="1"/>
      <c r="I290" s="1"/>
      <c r="J290" s="1"/>
      <c r="K290" s="1"/>
      <c r="L290" s="1"/>
      <c r="M290" s="1"/>
      <c r="N290" s="68" t="s">
        <v>9</v>
      </c>
    </row>
    <row r="291" spans="2:14" ht="16.5" thickBot="1" x14ac:dyDescent="0.25">
      <c r="B291" s="50"/>
      <c r="C291" s="9" t="s">
        <v>26</v>
      </c>
      <c r="D291" s="1"/>
      <c r="E291" s="9" t="s">
        <v>27</v>
      </c>
      <c r="F291" s="1"/>
      <c r="G291" s="9" t="s">
        <v>28</v>
      </c>
      <c r="H291" s="1"/>
      <c r="I291" s="178" t="s">
        <v>29</v>
      </c>
      <c r="J291" s="179"/>
      <c r="K291" s="179"/>
      <c r="L291" s="180"/>
      <c r="M291" s="1"/>
      <c r="N291" s="77"/>
    </row>
    <row r="292" spans="2:14" ht="15.75" x14ac:dyDescent="0.2">
      <c r="C292" s="51" t="s">
        <v>30</v>
      </c>
      <c r="D292" s="5"/>
      <c r="E292" s="52" t="s">
        <v>31</v>
      </c>
      <c r="G292" s="53" t="s">
        <v>32</v>
      </c>
      <c r="H292" s="1"/>
      <c r="M292" s="1"/>
      <c r="N292" s="68" t="s">
        <v>12</v>
      </c>
    </row>
    <row r="293" spans="2:14" ht="15.75" x14ac:dyDescent="0.2">
      <c r="C293" s="54"/>
      <c r="D293" s="5"/>
      <c r="E293" s="55"/>
      <c r="G293" s="56"/>
      <c r="H293" s="1"/>
      <c r="M293" s="57"/>
      <c r="N293" s="77"/>
    </row>
    <row r="294" spans="2:14" ht="15.6" customHeight="1" x14ac:dyDescent="0.2">
      <c r="B294" s="177" t="s">
        <v>33</v>
      </c>
      <c r="C294" s="177"/>
      <c r="D294" s="177"/>
      <c r="E294" s="177"/>
      <c r="F294" s="177"/>
      <c r="G294" s="177"/>
      <c r="H294" s="177"/>
      <c r="I294" s="177"/>
      <c r="J294" s="177"/>
      <c r="K294" s="177"/>
      <c r="L294" s="177"/>
      <c r="M294" s="177"/>
      <c r="N294" s="68" t="s">
        <v>15</v>
      </c>
    </row>
    <row r="295" spans="2:14" ht="15.75" x14ac:dyDescent="0.2">
      <c r="B295" s="177"/>
      <c r="C295" s="177"/>
      <c r="D295" s="177"/>
      <c r="E295" s="177"/>
      <c r="F295" s="177"/>
      <c r="G295" s="177"/>
      <c r="H295" s="177"/>
      <c r="I295" s="177"/>
      <c r="J295" s="177"/>
      <c r="K295" s="177"/>
      <c r="L295" s="177"/>
      <c r="M295" s="177"/>
      <c r="N295" s="77"/>
    </row>
    <row r="296" spans="2:14" ht="11.45" customHeight="1" x14ac:dyDescent="0.2">
      <c r="B296" s="177"/>
      <c r="C296" s="177"/>
      <c r="D296" s="177"/>
      <c r="E296" s="177"/>
      <c r="F296" s="177"/>
      <c r="G296" s="177"/>
      <c r="H296" s="177"/>
      <c r="I296" s="177"/>
      <c r="J296" s="177"/>
      <c r="K296" s="177"/>
      <c r="L296" s="177"/>
      <c r="M296" s="177"/>
    </row>
    <row r="297" spans="2:14" ht="11.45" customHeight="1" x14ac:dyDescent="0.2">
      <c r="B297" s="177"/>
      <c r="C297" s="177"/>
      <c r="D297" s="177"/>
      <c r="E297" s="177"/>
      <c r="F297" s="177"/>
      <c r="G297" s="177"/>
      <c r="H297" s="177"/>
      <c r="I297" s="177"/>
      <c r="J297" s="177"/>
      <c r="K297" s="177"/>
      <c r="L297" s="177"/>
      <c r="M297" s="177"/>
    </row>
    <row r="298" spans="2:14" ht="11.45" customHeight="1" x14ac:dyDescent="0.2">
      <c r="B298" s="177"/>
      <c r="C298" s="177"/>
      <c r="D298" s="177"/>
      <c r="E298" s="177"/>
      <c r="F298" s="177"/>
      <c r="G298" s="177"/>
      <c r="H298" s="177"/>
      <c r="I298" s="177"/>
      <c r="J298" s="177"/>
      <c r="K298" s="177"/>
      <c r="L298" s="177"/>
      <c r="M298" s="177"/>
    </row>
    <row r="299" spans="2:14" ht="11.45" customHeight="1" x14ac:dyDescent="0.2">
      <c r="B299" s="177"/>
      <c r="C299" s="177"/>
      <c r="D299" s="177"/>
      <c r="E299" s="177"/>
      <c r="F299" s="177"/>
      <c r="G299" s="177"/>
      <c r="H299" s="177"/>
      <c r="I299" s="177"/>
      <c r="J299" s="177"/>
      <c r="K299" s="177"/>
      <c r="L299" s="177"/>
      <c r="M299" s="177"/>
    </row>
    <row r="300" spans="2:14" ht="11.45" customHeight="1" x14ac:dyDescent="0.2">
      <c r="B300" s="177"/>
      <c r="C300" s="177"/>
      <c r="D300" s="177"/>
      <c r="E300" s="177"/>
      <c r="F300" s="177"/>
      <c r="G300" s="177"/>
      <c r="H300" s="177"/>
      <c r="I300" s="177"/>
      <c r="J300" s="177"/>
      <c r="K300" s="177"/>
      <c r="L300" s="177"/>
      <c r="M300" s="177"/>
    </row>
    <row r="301" spans="2:14" ht="11.45" customHeight="1" x14ac:dyDescent="0.2">
      <c r="B301" s="177"/>
      <c r="C301" s="177"/>
      <c r="D301" s="177"/>
      <c r="E301" s="177"/>
      <c r="F301" s="177"/>
      <c r="G301" s="177"/>
      <c r="H301" s="177"/>
      <c r="I301" s="177"/>
      <c r="J301" s="177"/>
      <c r="K301" s="177"/>
      <c r="L301" s="177"/>
      <c r="M301" s="177"/>
    </row>
    <row r="302" spans="2:14" ht="11.45" customHeight="1" x14ac:dyDescent="0.2">
      <c r="B302" s="177"/>
      <c r="C302" s="177"/>
      <c r="D302" s="177"/>
      <c r="E302" s="177"/>
      <c r="F302" s="177"/>
      <c r="G302" s="177"/>
      <c r="H302" s="177"/>
      <c r="I302" s="177"/>
      <c r="J302" s="177"/>
      <c r="K302" s="177"/>
      <c r="L302" s="177"/>
      <c r="M302" s="177"/>
    </row>
    <row r="303" spans="2:14" ht="11.45" customHeight="1" x14ac:dyDescent="0.2">
      <c r="B303" s="177"/>
      <c r="C303" s="177"/>
      <c r="D303" s="177"/>
      <c r="E303" s="177"/>
      <c r="F303" s="177"/>
      <c r="G303" s="177"/>
      <c r="H303" s="177"/>
      <c r="I303" s="177"/>
      <c r="J303" s="177"/>
      <c r="K303" s="177"/>
      <c r="L303" s="177"/>
      <c r="M303" s="177"/>
    </row>
    <row r="304" spans="2:14" ht="12.95" customHeight="1" x14ac:dyDescent="0.2">
      <c r="B304" s="177"/>
      <c r="C304" s="177"/>
      <c r="D304" s="177"/>
      <c r="E304" s="177"/>
      <c r="F304" s="177"/>
      <c r="G304" s="177"/>
      <c r="H304" s="177"/>
      <c r="I304" s="177"/>
      <c r="J304" s="177"/>
      <c r="K304" s="177"/>
      <c r="L304" s="177"/>
      <c r="M304" s="177"/>
    </row>
    <row r="305" spans="2:14" ht="12.6" customHeight="1" x14ac:dyDescent="0.2">
      <c r="B305" s="177"/>
      <c r="C305" s="177"/>
      <c r="D305" s="177"/>
      <c r="E305" s="177"/>
      <c r="F305" s="177"/>
      <c r="G305" s="177"/>
      <c r="H305" s="177"/>
      <c r="I305" s="177"/>
      <c r="J305" s="177"/>
      <c r="K305" s="177"/>
      <c r="L305" s="177"/>
      <c r="M305" s="177"/>
    </row>
    <row r="306" spans="2:14" ht="15.75" x14ac:dyDescent="0.2">
      <c r="N306" s="68"/>
    </row>
    <row r="307" spans="2:14" ht="15.75" x14ac:dyDescent="0.2">
      <c r="N307" s="68"/>
    </row>
    <row r="314" spans="2:14" ht="15" x14ac:dyDescent="0.2">
      <c r="N314" s="49"/>
    </row>
    <row r="322" spans="14:14" ht="15.75" x14ac:dyDescent="0.2">
      <c r="N322" s="68"/>
    </row>
  </sheetData>
  <mergeCells count="227">
    <mergeCell ref="B294:M305"/>
    <mergeCell ref="I291:L291"/>
    <mergeCell ref="B280:C280"/>
    <mergeCell ref="B281:C281"/>
    <mergeCell ref="B282:C282"/>
    <mergeCell ref="B283:C283"/>
    <mergeCell ref="B284:C284"/>
    <mergeCell ref="B285:C285"/>
    <mergeCell ref="B268:C268"/>
    <mergeCell ref="B269:C269"/>
    <mergeCell ref="B270:C270"/>
    <mergeCell ref="B271:C271"/>
    <mergeCell ref="B275:C275"/>
    <mergeCell ref="B276:C276"/>
    <mergeCell ref="B277:C277"/>
    <mergeCell ref="B278:C278"/>
    <mergeCell ref="B279:C279"/>
    <mergeCell ref="B256:C256"/>
    <mergeCell ref="B257:C257"/>
    <mergeCell ref="B261:C261"/>
    <mergeCell ref="B262:C262"/>
    <mergeCell ref="B263:C263"/>
    <mergeCell ref="B264:C264"/>
    <mergeCell ref="B265:C265"/>
    <mergeCell ref="B266:C266"/>
    <mergeCell ref="B267:C267"/>
    <mergeCell ref="B247:C247"/>
    <mergeCell ref="B248:C248"/>
    <mergeCell ref="B249:C249"/>
    <mergeCell ref="B250:C250"/>
    <mergeCell ref="B251:C251"/>
    <mergeCell ref="B252:C252"/>
    <mergeCell ref="B253:C253"/>
    <mergeCell ref="B254:C254"/>
    <mergeCell ref="B255:C255"/>
    <mergeCell ref="B235:C235"/>
    <mergeCell ref="B236:C236"/>
    <mergeCell ref="B237:C237"/>
    <mergeCell ref="B238:C238"/>
    <mergeCell ref="B239:C239"/>
    <mergeCell ref="B240:C240"/>
    <mergeCell ref="B241:C241"/>
    <mergeCell ref="B242:C242"/>
    <mergeCell ref="B243:C243"/>
    <mergeCell ref="B223:C223"/>
    <mergeCell ref="B224:C224"/>
    <mergeCell ref="B225:C225"/>
    <mergeCell ref="B226:C226"/>
    <mergeCell ref="B227:C227"/>
    <mergeCell ref="B228:C228"/>
    <mergeCell ref="B229:C229"/>
    <mergeCell ref="B233:C233"/>
    <mergeCell ref="B234:C234"/>
    <mergeCell ref="B212:C212"/>
    <mergeCell ref="B213:C213"/>
    <mergeCell ref="B214:C214"/>
    <mergeCell ref="B215:C215"/>
    <mergeCell ref="B195:C195"/>
    <mergeCell ref="B196:C196"/>
    <mergeCell ref="B197:C197"/>
    <mergeCell ref="B198:C198"/>
    <mergeCell ref="B199:C199"/>
    <mergeCell ref="B200:C200"/>
    <mergeCell ref="B201:C201"/>
    <mergeCell ref="B205:C205"/>
    <mergeCell ref="B206:C206"/>
    <mergeCell ref="B219:C219"/>
    <mergeCell ref="B220:C220"/>
    <mergeCell ref="B221:C221"/>
    <mergeCell ref="B222:C222"/>
    <mergeCell ref="B177:C177"/>
    <mergeCell ref="B178:C178"/>
    <mergeCell ref="B179:C179"/>
    <mergeCell ref="B187:C187"/>
    <mergeCell ref="B191:C191"/>
    <mergeCell ref="B192:C192"/>
    <mergeCell ref="B193:C193"/>
    <mergeCell ref="B194:C194"/>
    <mergeCell ref="B183:C183"/>
    <mergeCell ref="B184:C184"/>
    <mergeCell ref="B185:C185"/>
    <mergeCell ref="B186:C186"/>
    <mergeCell ref="B180:C180"/>
    <mergeCell ref="B181:C181"/>
    <mergeCell ref="B182:C182"/>
    <mergeCell ref="B207:C207"/>
    <mergeCell ref="B208:C208"/>
    <mergeCell ref="B209:C209"/>
    <mergeCell ref="B210:C210"/>
    <mergeCell ref="B211:C211"/>
    <mergeCell ref="B127:C127"/>
    <mergeCell ref="B128:C128"/>
    <mergeCell ref="B58:C58"/>
    <mergeCell ref="B59:C59"/>
    <mergeCell ref="B60:C60"/>
    <mergeCell ref="B61:C61"/>
    <mergeCell ref="B125:C125"/>
    <mergeCell ref="B126:C126"/>
    <mergeCell ref="B70:C70"/>
    <mergeCell ref="B71:C71"/>
    <mergeCell ref="B121:C121"/>
    <mergeCell ref="B122:C122"/>
    <mergeCell ref="B123:C123"/>
    <mergeCell ref="B124:C124"/>
    <mergeCell ref="B117:C117"/>
    <mergeCell ref="B108:C108"/>
    <mergeCell ref="B109:C109"/>
    <mergeCell ref="B110:C110"/>
    <mergeCell ref="B111:C111"/>
    <mergeCell ref="B114:C114"/>
    <mergeCell ref="B112:C112"/>
    <mergeCell ref="B116:C116"/>
    <mergeCell ref="B103:C103"/>
    <mergeCell ref="B107:C107"/>
    <mergeCell ref="B173:C173"/>
    <mergeCell ref="B163:C163"/>
    <mergeCell ref="B164:C164"/>
    <mergeCell ref="B167:C167"/>
    <mergeCell ref="B168:C168"/>
    <mergeCell ref="B169:C169"/>
    <mergeCell ref="B170:C170"/>
    <mergeCell ref="B165:C165"/>
    <mergeCell ref="B166:C166"/>
    <mergeCell ref="B153:C153"/>
    <mergeCell ref="B154:C154"/>
    <mergeCell ref="B155:C155"/>
    <mergeCell ref="B156:C156"/>
    <mergeCell ref="B157:C157"/>
    <mergeCell ref="B158:C158"/>
    <mergeCell ref="B159:C159"/>
    <mergeCell ref="B171:C171"/>
    <mergeCell ref="B172:C172"/>
    <mergeCell ref="B150:C150"/>
    <mergeCell ref="B151:C151"/>
    <mergeCell ref="B152:C152"/>
    <mergeCell ref="B144:C144"/>
    <mergeCell ref="B145:C145"/>
    <mergeCell ref="B140:C140"/>
    <mergeCell ref="B141:C141"/>
    <mergeCell ref="B142:C142"/>
    <mergeCell ref="B143:C143"/>
    <mergeCell ref="B135:C135"/>
    <mergeCell ref="B136:C136"/>
    <mergeCell ref="B137:C137"/>
    <mergeCell ref="B138:C138"/>
    <mergeCell ref="B139:C139"/>
    <mergeCell ref="B129:C129"/>
    <mergeCell ref="B130:C130"/>
    <mergeCell ref="B131:C131"/>
    <mergeCell ref="B149:C149"/>
    <mergeCell ref="B101:C101"/>
    <mergeCell ref="B96:C96"/>
    <mergeCell ref="B97:C97"/>
    <mergeCell ref="B98:C98"/>
    <mergeCell ref="B113:C113"/>
    <mergeCell ref="B99:C99"/>
    <mergeCell ref="B100:C100"/>
    <mergeCell ref="B102:C102"/>
    <mergeCell ref="B115:C115"/>
    <mergeCell ref="B79:C79"/>
    <mergeCell ref="B87:C87"/>
    <mergeCell ref="B88:C88"/>
    <mergeCell ref="B89:C89"/>
    <mergeCell ref="B95:C95"/>
    <mergeCell ref="B80:C80"/>
    <mergeCell ref="B81:C81"/>
    <mergeCell ref="B83:C83"/>
    <mergeCell ref="B84:C84"/>
    <mergeCell ref="B85:C85"/>
    <mergeCell ref="B86:C86"/>
    <mergeCell ref="B82:C82"/>
    <mergeCell ref="B93:C93"/>
    <mergeCell ref="B94:C94"/>
    <mergeCell ref="B69:C69"/>
    <mergeCell ref="B72:C72"/>
    <mergeCell ref="B73:C73"/>
    <mergeCell ref="B74:C74"/>
    <mergeCell ref="B68:C68"/>
    <mergeCell ref="B75:C75"/>
    <mergeCell ref="B65:C65"/>
    <mergeCell ref="B66:C66"/>
    <mergeCell ref="B67:C67"/>
    <mergeCell ref="B53:C53"/>
    <mergeCell ref="B54:C54"/>
    <mergeCell ref="B55:C55"/>
    <mergeCell ref="B56:C56"/>
    <mergeCell ref="B57:C57"/>
    <mergeCell ref="B29:C29"/>
    <mergeCell ref="B30:C30"/>
    <mergeCell ref="B37:C37"/>
    <mergeCell ref="B38:C38"/>
    <mergeCell ref="B39:C39"/>
    <mergeCell ref="B40:C40"/>
    <mergeCell ref="B31:C31"/>
    <mergeCell ref="B32:C32"/>
    <mergeCell ref="B33:C33"/>
    <mergeCell ref="B41:C41"/>
    <mergeCell ref="B42:C42"/>
    <mergeCell ref="B43:C43"/>
    <mergeCell ref="B44:C44"/>
    <mergeCell ref="B45:C45"/>
    <mergeCell ref="B46:C46"/>
    <mergeCell ref="B47:C47"/>
    <mergeCell ref="B24:C24"/>
    <mergeCell ref="B25:C25"/>
    <mergeCell ref="B26:C26"/>
    <mergeCell ref="B27:C27"/>
    <mergeCell ref="B28:C28"/>
    <mergeCell ref="B51:C51"/>
    <mergeCell ref="B52:C52"/>
    <mergeCell ref="B13:C13"/>
    <mergeCell ref="K17:O17"/>
    <mergeCell ref="D18:J18"/>
    <mergeCell ref="L18:M18"/>
    <mergeCell ref="N18:O18"/>
    <mergeCell ref="L20:M20"/>
    <mergeCell ref="N20:O20"/>
    <mergeCell ref="B11:N11"/>
    <mergeCell ref="B23:C23"/>
    <mergeCell ref="E19:F19"/>
    <mergeCell ref="G19:H19"/>
    <mergeCell ref="I19:J19"/>
    <mergeCell ref="L19:M19"/>
    <mergeCell ref="N19:O19"/>
    <mergeCell ref="E20:F20"/>
    <mergeCell ref="G20:H20"/>
    <mergeCell ref="I20:J20"/>
  </mergeCells>
  <printOptions horizontalCentered="1" verticalCentered="1"/>
  <pageMargins left="0" right="0" top="0" bottom="0" header="0" footer="0"/>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95"/>
  <sheetViews>
    <sheetView showGridLines="0" topLeftCell="A272" zoomScale="58" zoomScaleNormal="58" zoomScaleSheetLayoutView="75" workbookViewId="0">
      <selection activeCell="D13" sqref="D13"/>
    </sheetView>
  </sheetViews>
  <sheetFormatPr baseColWidth="10" defaultColWidth="11.5703125" defaultRowHeight="13.5" x14ac:dyDescent="0.2"/>
  <cols>
    <col min="1" max="1" width="2.42578125" style="2" customWidth="1"/>
    <col min="2" max="2" width="33.140625" style="2" customWidth="1"/>
    <col min="3" max="3" width="1.140625" style="2" customWidth="1"/>
    <col min="4" max="4" width="14.5703125" style="2" bestFit="1" customWidth="1"/>
    <col min="5" max="5" width="12.5703125" style="2" customWidth="1"/>
    <col min="6" max="6" width="14.42578125" style="2" customWidth="1"/>
    <col min="7" max="7" width="14.5703125" style="2" customWidth="1"/>
    <col min="8" max="10" width="12.5703125" style="2" customWidth="1"/>
    <col min="11" max="11" width="12.85546875" style="2" customWidth="1"/>
    <col min="12" max="12" width="11.42578125" style="2" bestFit="1" customWidth="1"/>
    <col min="13" max="13" width="2.5703125" style="2" customWidth="1"/>
    <col min="14"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row>
    <row r="7" spans="2:15" ht="15" customHeight="1" x14ac:dyDescent="0.2">
      <c r="B7" s="1"/>
      <c r="C7" s="1"/>
      <c r="D7" s="1"/>
      <c r="E7" s="1"/>
      <c r="F7" s="1"/>
      <c r="G7" s="1"/>
      <c r="H7" s="1"/>
    </row>
    <row r="8" spans="2:15" ht="15" customHeight="1" x14ac:dyDescent="0.2">
      <c r="B8" s="1"/>
      <c r="C8" s="1"/>
      <c r="D8" s="1"/>
      <c r="E8" s="1"/>
      <c r="F8" s="1"/>
      <c r="G8" s="1"/>
      <c r="H8" s="1"/>
    </row>
    <row r="9" spans="2:15" ht="15" customHeight="1" x14ac:dyDescent="0.2">
      <c r="B9" s="1"/>
      <c r="C9" s="1"/>
      <c r="D9" s="1"/>
      <c r="E9" s="1"/>
      <c r="F9" s="1"/>
      <c r="G9" s="1"/>
      <c r="H9" s="1"/>
      <c r="I9" s="1"/>
      <c r="J9" s="1"/>
      <c r="K9" s="1"/>
      <c r="L9" s="1"/>
      <c r="M9" s="1"/>
    </row>
    <row r="10" spans="2:15" ht="21" customHeight="1" x14ac:dyDescent="0.2">
      <c r="B10" s="1"/>
      <c r="C10" s="1"/>
      <c r="D10" s="1"/>
      <c r="E10" s="1"/>
      <c r="F10" s="1"/>
      <c r="G10" s="1"/>
      <c r="H10" s="1"/>
      <c r="I10" s="1"/>
      <c r="J10" s="1"/>
      <c r="K10" s="1"/>
      <c r="L10" s="1"/>
      <c r="M10" s="1"/>
    </row>
    <row r="11" spans="2:15" ht="58.7" customHeight="1" x14ac:dyDescent="0.2">
      <c r="B11" s="181" t="str">
        <f>TARIFA!B11</f>
        <v xml:space="preserve">TARIFA   "INDIANÁPOLIS "   2024   </v>
      </c>
      <c r="C11" s="181"/>
      <c r="D11" s="181"/>
      <c r="E11" s="181"/>
      <c r="F11" s="181"/>
      <c r="G11" s="181"/>
      <c r="H11" s="181"/>
      <c r="I11" s="181"/>
      <c r="J11" s="181"/>
      <c r="K11" s="181"/>
      <c r="L11" s="181"/>
      <c r="M11" s="70"/>
    </row>
    <row r="12" spans="2:15" ht="12" customHeight="1" x14ac:dyDescent="0.2">
      <c r="B12" s="1"/>
      <c r="C12" s="1"/>
      <c r="D12" s="1"/>
      <c r="E12" s="1"/>
      <c r="F12" s="1"/>
      <c r="G12" s="1"/>
      <c r="H12" s="1"/>
      <c r="I12" s="1"/>
      <c r="J12" s="1"/>
      <c r="K12" s="1"/>
      <c r="L12" s="1"/>
      <c r="M12" s="1"/>
    </row>
    <row r="13" spans="2:15" ht="21" customHeight="1" x14ac:dyDescent="0.2">
      <c r="B13" s="185" t="s">
        <v>34</v>
      </c>
      <c r="C13" s="186"/>
      <c r="D13" s="1"/>
      <c r="E13" s="1"/>
      <c r="F13" s="1"/>
      <c r="G13" s="1"/>
      <c r="H13" s="1"/>
      <c r="M13" s="1"/>
      <c r="N13" s="31"/>
      <c r="O13" s="31"/>
    </row>
    <row r="14" spans="2:15" ht="9.6" customHeight="1" x14ac:dyDescent="0.2">
      <c r="B14" s="33"/>
      <c r="C14" s="33"/>
      <c r="D14" s="1"/>
      <c r="E14" s="1"/>
      <c r="F14" s="1"/>
      <c r="G14" s="67" t="s">
        <v>35</v>
      </c>
      <c r="H14" s="67" t="s">
        <v>36</v>
      </c>
      <c r="M14" s="1"/>
      <c r="N14" s="31"/>
      <c r="O14" s="31"/>
    </row>
    <row r="15" spans="2:15" ht="28.35" customHeight="1" x14ac:dyDescent="0.3">
      <c r="B15" s="71" t="s">
        <v>37</v>
      </c>
      <c r="C15" s="182">
        <v>5000</v>
      </c>
      <c r="D15" s="183"/>
      <c r="E15" s="74" t="s">
        <v>38</v>
      </c>
      <c r="F15" s="1"/>
      <c r="G15" s="73" t="str">
        <f>IF(C15&lt;6000.01,G14,H14)</f>
        <v>Importe NO VÁLIDO</v>
      </c>
      <c r="H15" s="1"/>
      <c r="M15" s="1"/>
      <c r="N15" s="31"/>
      <c r="O15" s="31"/>
    </row>
    <row r="16" spans="2:15" ht="22.35" customHeight="1" x14ac:dyDescent="0.2">
      <c r="B16" s="184" t="s">
        <v>2</v>
      </c>
      <c r="C16" s="184"/>
      <c r="D16" s="184"/>
      <c r="E16" s="184"/>
      <c r="F16" s="1"/>
      <c r="G16" s="1"/>
      <c r="H16" s="1"/>
      <c r="M16" s="1"/>
      <c r="N16" s="31"/>
      <c r="O16" s="31"/>
    </row>
    <row r="17" spans="2:15" ht="15" customHeight="1" x14ac:dyDescent="0.2">
      <c r="B17" s="1"/>
      <c r="C17" s="1"/>
      <c r="D17" s="142" t="s">
        <v>3</v>
      </c>
      <c r="E17" s="143"/>
      <c r="F17" s="143"/>
      <c r="G17" s="143"/>
      <c r="H17" s="143"/>
      <c r="I17" s="143"/>
      <c r="J17" s="144"/>
      <c r="K17" s="33"/>
      <c r="L17" s="145"/>
      <c r="M17" s="145"/>
      <c r="N17" s="145"/>
      <c r="O17" s="145"/>
    </row>
    <row r="18" spans="2:15" ht="15" customHeight="1" x14ac:dyDescent="0.2">
      <c r="B18" s="1"/>
      <c r="C18" s="1"/>
      <c r="D18" s="10" t="s">
        <v>4</v>
      </c>
      <c r="E18" s="128" t="s">
        <v>5</v>
      </c>
      <c r="F18" s="129"/>
      <c r="G18" s="128" t="s">
        <v>6</v>
      </c>
      <c r="H18" s="129"/>
      <c r="I18" s="128" t="s">
        <v>7</v>
      </c>
      <c r="J18" s="129"/>
      <c r="K18" s="32"/>
      <c r="L18" s="130"/>
      <c r="M18" s="130"/>
      <c r="N18" s="130"/>
      <c r="O18" s="130"/>
    </row>
    <row r="19" spans="2:15" ht="15" customHeight="1" thickBot="1" x14ac:dyDescent="0.25">
      <c r="B19" s="1"/>
      <c r="C19" s="1"/>
      <c r="D19" s="11" t="s">
        <v>8</v>
      </c>
      <c r="E19" s="131">
        <v>5.0000000000000001E-3</v>
      </c>
      <c r="F19" s="132"/>
      <c r="G19" s="131">
        <v>0.01</v>
      </c>
      <c r="H19" s="132"/>
      <c r="I19" s="131">
        <v>0.01</v>
      </c>
      <c r="J19" s="132"/>
      <c r="K19" s="32"/>
      <c r="L19" s="130"/>
      <c r="M19" s="130"/>
      <c r="N19" s="130"/>
      <c r="O19" s="130"/>
    </row>
    <row r="20" spans="2:15" ht="15" customHeight="1" x14ac:dyDescent="0.2">
      <c r="B20" s="1"/>
      <c r="C20" s="1"/>
      <c r="D20" s="32"/>
      <c r="E20" s="72"/>
      <c r="F20" s="72"/>
      <c r="G20" s="72"/>
      <c r="H20" s="72"/>
      <c r="I20" s="72"/>
      <c r="J20" s="72"/>
      <c r="K20" s="32"/>
      <c r="L20" s="69"/>
      <c r="M20" s="69"/>
      <c r="N20" s="69"/>
      <c r="O20" s="69"/>
    </row>
    <row r="21" spans="2:15" ht="15" customHeight="1" x14ac:dyDescent="0.2">
      <c r="B21" s="1"/>
      <c r="C21" s="1"/>
      <c r="D21" s="32"/>
      <c r="E21" s="72"/>
      <c r="F21" s="72"/>
      <c r="G21" s="72"/>
      <c r="H21" s="72"/>
      <c r="I21" s="72"/>
      <c r="J21" s="72"/>
      <c r="K21" s="32"/>
      <c r="L21" s="69"/>
      <c r="M21" s="69"/>
      <c r="N21" s="69"/>
      <c r="O21" s="69"/>
    </row>
    <row r="22" spans="2:15" ht="15" customHeight="1" thickBot="1" x14ac:dyDescent="0.25">
      <c r="B22" s="1"/>
      <c r="C22" s="1"/>
      <c r="D22" s="32"/>
      <c r="E22" s="72"/>
      <c r="F22" s="72"/>
      <c r="G22" s="72"/>
      <c r="H22" s="72"/>
      <c r="I22" s="72"/>
      <c r="J22" s="72"/>
      <c r="K22" s="32"/>
      <c r="L22" s="69"/>
      <c r="M22" s="69"/>
      <c r="N22" s="69"/>
      <c r="O22" s="69"/>
    </row>
    <row r="23" spans="2:15" ht="12" customHeight="1" thickTop="1" thickBot="1" x14ac:dyDescent="0.25">
      <c r="B23" s="192" t="s">
        <v>4</v>
      </c>
      <c r="C23" s="193"/>
      <c r="D23" s="120">
        <v>24</v>
      </c>
      <c r="E23" s="120">
        <v>36</v>
      </c>
      <c r="F23" s="120">
        <v>48</v>
      </c>
      <c r="G23" s="120">
        <v>60</v>
      </c>
      <c r="H23" s="66">
        <v>72</v>
      </c>
      <c r="I23" s="34">
        <v>84</v>
      </c>
      <c r="J23" s="34">
        <v>96</v>
      </c>
      <c r="K23" s="35">
        <v>108</v>
      </c>
      <c r="L23" s="35">
        <v>120</v>
      </c>
      <c r="M23" s="15"/>
      <c r="N23" s="63" t="s">
        <v>9</v>
      </c>
    </row>
    <row r="24" spans="2:15" ht="15" customHeight="1" thickTop="1" thickBot="1" x14ac:dyDescent="0.25">
      <c r="B24" s="194" t="s">
        <v>10</v>
      </c>
      <c r="C24" s="195"/>
      <c r="D24" s="121">
        <f>+TARIFA!D38</f>
        <v>7.4999999999999997E-2</v>
      </c>
      <c r="E24" s="121">
        <f>+TARIFA!E38</f>
        <v>7.4999999999999997E-2</v>
      </c>
      <c r="F24" s="121">
        <f>+TARIFA!F38</f>
        <v>7.4999999999999997E-2</v>
      </c>
      <c r="G24" s="121">
        <f>+TARIFA!G38</f>
        <v>7.4999999999999997E-2</v>
      </c>
      <c r="H24" s="36">
        <f>+TARIFA!H38</f>
        <v>7.4999999999999997E-2</v>
      </c>
      <c r="I24" s="36">
        <f>+TARIFA!I38</f>
        <v>7.4999999999999997E-2</v>
      </c>
      <c r="J24" s="36">
        <f>+TARIFA!J38</f>
        <v>7.4999999999999997E-2</v>
      </c>
      <c r="K24" s="36">
        <f>+TARIFA!K38</f>
        <v>7.4999999999999997E-2</v>
      </c>
      <c r="L24" s="36">
        <f>+TARIFA!L38</f>
        <v>7.4999999999999997E-2</v>
      </c>
      <c r="M24" s="15"/>
      <c r="N24" s="64">
        <f>TARIFA!N38</f>
        <v>635</v>
      </c>
    </row>
    <row r="25" spans="2:15" ht="15" customHeight="1" thickTop="1" thickBot="1" x14ac:dyDescent="0.25">
      <c r="B25" s="189" t="s">
        <v>39</v>
      </c>
      <c r="C25" s="190"/>
      <c r="D25" s="122">
        <f>$C$15*TARIFA!D39</f>
        <v>-12.500000000000002</v>
      </c>
      <c r="E25" s="122">
        <f>$C$15*TARIFA!E39</f>
        <v>-12.500000000000002</v>
      </c>
      <c r="F25" s="122">
        <f>$C$15*TARIFA!F39</f>
        <v>24.999999999999996</v>
      </c>
      <c r="G25" s="122">
        <f>$C$15*TARIFA!G39</f>
        <v>24.999999999999996</v>
      </c>
      <c r="H25" s="37">
        <f>$C$15*TARIFA!H39</f>
        <v>75</v>
      </c>
      <c r="I25" s="37">
        <f>$C$15*TARIFA!I39</f>
        <v>150</v>
      </c>
      <c r="J25" s="37">
        <f>$C$15*TARIFA!J39</f>
        <v>150</v>
      </c>
      <c r="K25" s="37">
        <f>$C$15*TARIFA!K39</f>
        <v>150</v>
      </c>
      <c r="L25" s="37">
        <f>$C$15*TARIFA!L39</f>
        <v>150</v>
      </c>
      <c r="M25" s="15"/>
      <c r="N25" s="63" t="s">
        <v>12</v>
      </c>
    </row>
    <row r="26" spans="2:15" ht="15" customHeight="1" thickTop="1" thickBot="1" x14ac:dyDescent="0.25">
      <c r="B26" s="189" t="s">
        <v>40</v>
      </c>
      <c r="C26" s="190"/>
      <c r="D26" s="122">
        <f>$C$15*TARIFA!D40</f>
        <v>50</v>
      </c>
      <c r="E26" s="122">
        <f>$C$15*TARIFA!E40</f>
        <v>50</v>
      </c>
      <c r="F26" s="122">
        <f>$C$15*TARIFA!F40</f>
        <v>87.500000000000014</v>
      </c>
      <c r="G26" s="122">
        <f>$C$15*TARIFA!G40</f>
        <v>99.999999999999986</v>
      </c>
      <c r="H26" s="37">
        <f>$C$15*TARIFA!H40</f>
        <v>150</v>
      </c>
      <c r="I26" s="37">
        <f>$C$15*TARIFA!I40</f>
        <v>225</v>
      </c>
      <c r="J26" s="37">
        <f>$C$15*TARIFA!J40</f>
        <v>187.5</v>
      </c>
      <c r="K26" s="37">
        <f>$C$15*TARIFA!K40</f>
        <v>187.5</v>
      </c>
      <c r="L26" s="37">
        <f>$C$15*TARIFA!L40</f>
        <v>187.5</v>
      </c>
      <c r="M26" s="15"/>
      <c r="N26" s="64">
        <f>TARIFA!N40</f>
        <v>635</v>
      </c>
    </row>
    <row r="27" spans="2:15" ht="15" customHeight="1" thickTop="1" thickBot="1" x14ac:dyDescent="0.25">
      <c r="B27" s="189" t="s">
        <v>41</v>
      </c>
      <c r="C27" s="190"/>
      <c r="D27" s="122">
        <f>$C$15*TARIFA!D41</f>
        <v>0</v>
      </c>
      <c r="E27" s="122">
        <f>$C$15*TARIFA!E41</f>
        <v>0</v>
      </c>
      <c r="F27" s="122">
        <f>$C$15*TARIFA!F41</f>
        <v>0</v>
      </c>
      <c r="G27" s="122">
        <f>$C$15*TARIFA!G41</f>
        <v>0</v>
      </c>
      <c r="H27" s="37">
        <f>$C$15*TARIFA!H41</f>
        <v>0</v>
      </c>
      <c r="I27" s="37">
        <f>$C$15*TARIFA!I41</f>
        <v>49.999999999999972</v>
      </c>
      <c r="J27" s="37">
        <f>$C$15*TARIFA!J41</f>
        <v>12.499999999999977</v>
      </c>
      <c r="K27" s="37">
        <f>$C$15*TARIFA!K41</f>
        <v>12.499999999999977</v>
      </c>
      <c r="L27" s="37">
        <f>$C$15*TARIFA!L41</f>
        <v>12.499999999999977</v>
      </c>
      <c r="M27" s="15"/>
      <c r="N27" s="63" t="str">
        <f>TARIFA!N41</f>
        <v>Ficres</v>
      </c>
    </row>
    <row r="28" spans="2:15" ht="13.5" customHeight="1" thickTop="1" thickBot="1" x14ac:dyDescent="0.25">
      <c r="B28" s="189" t="s">
        <v>16</v>
      </c>
      <c r="C28" s="190"/>
      <c r="D28" s="122">
        <f>$C$15*TARIFA!D42</f>
        <v>0</v>
      </c>
      <c r="E28" s="122">
        <f>$C$15*TARIFA!E42</f>
        <v>0</v>
      </c>
      <c r="F28" s="122">
        <f>$C$15*TARIFA!F42</f>
        <v>0</v>
      </c>
      <c r="G28" s="122">
        <f>$C$15*TARIFA!G42</f>
        <v>0</v>
      </c>
      <c r="H28" s="37">
        <f>$C$15*TARIFA!H42</f>
        <v>0</v>
      </c>
      <c r="I28" s="37">
        <f>$C$15*TARIFA!I42</f>
        <v>0</v>
      </c>
      <c r="J28" s="37">
        <f>$C$15*TARIFA!J42</f>
        <v>0</v>
      </c>
      <c r="K28" s="37">
        <f>$C$15*TARIFA!K42</f>
        <v>0</v>
      </c>
      <c r="L28" s="37">
        <f>$C$15*TARIFA!L42</f>
        <v>0</v>
      </c>
      <c r="M28" s="15"/>
      <c r="N28" s="64">
        <f>TARIFA!N42</f>
        <v>9797</v>
      </c>
    </row>
    <row r="29" spans="2:15" ht="15" customHeight="1" thickTop="1" thickBot="1" x14ac:dyDescent="0.25">
      <c r="B29" s="191" t="s">
        <v>17</v>
      </c>
      <c r="C29" s="191"/>
      <c r="D29" s="113"/>
      <c r="E29" s="113"/>
      <c r="F29" s="114"/>
      <c r="G29" s="114"/>
      <c r="H29" s="38"/>
      <c r="I29" s="62"/>
      <c r="J29" s="38"/>
      <c r="K29" s="62"/>
      <c r="L29" s="62"/>
      <c r="M29" s="15"/>
    </row>
    <row r="30" spans="2:15" ht="15" customHeight="1" thickTop="1" thickBot="1" x14ac:dyDescent="0.25">
      <c r="B30" s="187" t="s">
        <v>42</v>
      </c>
      <c r="C30" s="188"/>
      <c r="D30" s="123">
        <f>$C$15*TARIFA!D44</f>
        <v>241.18884510085491</v>
      </c>
      <c r="E30" s="123">
        <f>$C$15*TARIFA!E44</f>
        <v>167.1917420447034</v>
      </c>
      <c r="F30" s="123">
        <f>$C$15*TARIFA!F44</f>
        <v>131.54163075572973</v>
      </c>
      <c r="G30" s="123">
        <f>$C$15*TARIFA!G44</f>
        <v>110.69501507349963</v>
      </c>
      <c r="H30" s="39">
        <f>$C$15*TARIFA!H44</f>
        <v>96.298368848219198</v>
      </c>
      <c r="I30" s="39">
        <f>$C$15*TARIFA!I44</f>
        <v>86.610635879414843</v>
      </c>
      <c r="J30" s="39">
        <f>$C$15*TARIFA!J44</f>
        <v>79.487151799595296</v>
      </c>
      <c r="K30" s="39">
        <f>$C$15*TARIFA!K44</f>
        <v>73.726047818905144</v>
      </c>
      <c r="L30" s="39">
        <f>$C$15*TARIFA!L44</f>
        <v>69.781958104795777</v>
      </c>
      <c r="M30" s="15"/>
    </row>
    <row r="31" spans="2:15" ht="15" customHeight="1" thickTop="1" thickBot="1" x14ac:dyDescent="0.25">
      <c r="B31" s="187" t="s">
        <v>43</v>
      </c>
      <c r="C31" s="188"/>
      <c r="D31" s="123">
        <f>$C$15*TARIFA!D45</f>
        <v>245.82918074324664</v>
      </c>
      <c r="E31" s="123">
        <f>$C$15*TARIFA!E45</f>
        <v>172.17845281988389</v>
      </c>
      <c r="F31" s="123">
        <f>$C$15*TARIFA!F45</f>
        <v>137.09369300594901</v>
      </c>
      <c r="G31" s="123">
        <f>$C$15*TARIFA!G45</f>
        <v>116.94550854626755</v>
      </c>
      <c r="H31" s="39">
        <f>$C$15*TARIFA!H45</f>
        <v>102.95293237631799</v>
      </c>
      <c r="I31" s="39">
        <f>$C$15*TARIFA!I45</f>
        <v>94.118969633010323</v>
      </c>
      <c r="J31" s="39">
        <f>$C$15*TARIFA!J45</f>
        <v>87.979427565679856</v>
      </c>
      <c r="K31" s="39">
        <f>$C$15*TARIFA!K45</f>
        <v>85.082601229428576</v>
      </c>
      <c r="L31" s="39">
        <f>$C$15*TARIFA!L45</f>
        <v>82.159614421920736</v>
      </c>
      <c r="M31" s="15"/>
    </row>
    <row r="32" spans="2:15" ht="15" customHeight="1" thickTop="1" thickBot="1" x14ac:dyDescent="0.25">
      <c r="B32" s="187" t="s">
        <v>44</v>
      </c>
      <c r="C32" s="188"/>
      <c r="D32" s="123">
        <f>$C$15*TARIFA!D46</f>
        <v>238.25664151264462</v>
      </c>
      <c r="E32" s="123">
        <f>$C$15*TARIFA!E46</f>
        <v>166.34504762000367</v>
      </c>
      <c r="F32" s="123">
        <f>$C$15*TARIFA!F46</f>
        <v>130.74565374961887</v>
      </c>
      <c r="G32" s="123">
        <f>$C$15*TARIFA!G46</f>
        <v>109.68790206818511</v>
      </c>
      <c r="H32" s="39">
        <f>$C$15*TARIFA!H46</f>
        <v>95.665160689245738</v>
      </c>
      <c r="I32" s="39">
        <f>$C$15*TARIFA!I46</f>
        <v>86.079751868891464</v>
      </c>
      <c r="J32" s="39">
        <f>$C$15*TARIFA!J46</f>
        <v>79.145677086038816</v>
      </c>
      <c r="K32" s="39">
        <f>$C$15*TARIFA!K46</f>
        <v>75.455282847387679</v>
      </c>
      <c r="L32" s="39">
        <f>$C$15*TARIFA!L46</f>
        <v>71.272322394692409</v>
      </c>
      <c r="M32" s="15"/>
    </row>
    <row r="33" spans="2:14" ht="15" customHeight="1" thickTop="1" thickBot="1" x14ac:dyDescent="0.25">
      <c r="B33" s="187" t="s">
        <v>23</v>
      </c>
      <c r="C33" s="188"/>
      <c r="D33" s="123">
        <f>$C$15*TARIFA!D47</f>
        <v>233.88538280681854</v>
      </c>
      <c r="E33" s="123">
        <f>$C$15*TARIFA!E47</f>
        <v>161.67456889001184</v>
      </c>
      <c r="F33" s="123">
        <f>$C$15*TARIFA!F47</f>
        <v>125.66984282135809</v>
      </c>
      <c r="G33" s="123">
        <f>$C$15*TARIFA!G47</f>
        <v>104.14723782575452</v>
      </c>
      <c r="H33" s="39">
        <f>$C$15*TARIFA!H47</f>
        <v>89.865358649646524</v>
      </c>
      <c r="I33" s="39">
        <f>$C$15*TARIFA!I47</f>
        <v>79.720688746617441</v>
      </c>
      <c r="J33" s="39">
        <f>$C$15*TARIFA!J47</f>
        <v>72.161417277769232</v>
      </c>
      <c r="K33" s="39">
        <f>$C$15*TARIFA!K47</f>
        <v>66.325381618425496</v>
      </c>
      <c r="L33" s="39">
        <f>$C$15*TARIFA!L47</f>
        <v>61.695244508360233</v>
      </c>
      <c r="M33" s="15"/>
    </row>
    <row r="34" spans="2:14" ht="15" customHeight="1" thickTop="1" x14ac:dyDescent="0.2">
      <c r="B34" s="6"/>
      <c r="C34" s="6"/>
      <c r="D34" s="21"/>
      <c r="E34" s="21"/>
      <c r="F34" s="21"/>
      <c r="G34" s="21"/>
      <c r="H34" s="21"/>
      <c r="I34" s="21"/>
      <c r="J34" s="21"/>
      <c r="K34" s="21"/>
      <c r="L34" s="21"/>
      <c r="M34" s="15"/>
    </row>
    <row r="35" spans="2:14" ht="15" customHeight="1" x14ac:dyDescent="0.2">
      <c r="B35" s="6"/>
      <c r="C35" s="6"/>
      <c r="D35" s="21"/>
      <c r="E35" s="21"/>
      <c r="F35" s="21"/>
      <c r="G35" s="21"/>
      <c r="H35" s="21"/>
      <c r="I35" s="21"/>
      <c r="J35" s="21"/>
      <c r="K35" s="21"/>
      <c r="L35" s="21"/>
      <c r="M35" s="15"/>
    </row>
    <row r="36" spans="2:14" ht="15" customHeight="1" thickBot="1" x14ac:dyDescent="0.25">
      <c r="B36" s="6"/>
      <c r="C36" s="6"/>
      <c r="D36" s="21"/>
      <c r="E36" s="21"/>
      <c r="F36" s="21"/>
      <c r="G36" s="21"/>
      <c r="H36" s="21"/>
      <c r="I36" s="21"/>
      <c r="J36" s="21"/>
      <c r="K36" s="21"/>
      <c r="L36" s="21"/>
      <c r="M36" s="15"/>
    </row>
    <row r="37" spans="2:14" ht="15" customHeight="1" thickTop="1" thickBot="1" x14ac:dyDescent="0.25">
      <c r="B37" s="192" t="s">
        <v>4</v>
      </c>
      <c r="C37" s="193"/>
      <c r="D37" s="120">
        <v>24</v>
      </c>
      <c r="E37" s="120">
        <v>36</v>
      </c>
      <c r="F37" s="120">
        <v>48</v>
      </c>
      <c r="G37" s="34">
        <v>60</v>
      </c>
      <c r="H37" s="66">
        <v>72</v>
      </c>
      <c r="I37" s="34">
        <v>84</v>
      </c>
      <c r="J37" s="34">
        <v>96</v>
      </c>
      <c r="K37" s="35">
        <v>108</v>
      </c>
      <c r="L37" s="35">
        <v>120</v>
      </c>
      <c r="M37" s="15"/>
      <c r="N37" s="63" t="s">
        <v>9</v>
      </c>
    </row>
    <row r="38" spans="2:14" ht="15" customHeight="1" thickTop="1" thickBot="1" x14ac:dyDescent="0.25">
      <c r="B38" s="194" t="s">
        <v>10</v>
      </c>
      <c r="C38" s="195"/>
      <c r="D38" s="121">
        <f>+TARIFA!D52</f>
        <v>7.7499999999999999E-2</v>
      </c>
      <c r="E38" s="121">
        <f>+TARIFA!E52</f>
        <v>7.7499999999999999E-2</v>
      </c>
      <c r="F38" s="121">
        <f>+TARIFA!F52</f>
        <v>7.7499999999999999E-2</v>
      </c>
      <c r="G38" s="36">
        <f>+TARIFA!G52</f>
        <v>7.7499999999999999E-2</v>
      </c>
      <c r="H38" s="36">
        <f>+TARIFA!H52</f>
        <v>7.7499999999999999E-2</v>
      </c>
      <c r="I38" s="36">
        <f>+TARIFA!I52</f>
        <v>7.7499999999999999E-2</v>
      </c>
      <c r="J38" s="36">
        <f>+TARIFA!J52</f>
        <v>7.7499999999999999E-2</v>
      </c>
      <c r="K38" s="36">
        <f>+TARIFA!K52</f>
        <v>7.7499999999999999E-2</v>
      </c>
      <c r="L38" s="36">
        <f>+TARIFA!L52</f>
        <v>7.7499999999999999E-2</v>
      </c>
      <c r="M38" s="15"/>
      <c r="N38" s="64">
        <f>TARIFA!N52</f>
        <v>636</v>
      </c>
    </row>
    <row r="39" spans="2:14" ht="15" customHeight="1" thickTop="1" thickBot="1" x14ac:dyDescent="0.25">
      <c r="B39" s="189" t="s">
        <v>39</v>
      </c>
      <c r="C39" s="190"/>
      <c r="D39" s="122">
        <f>$C$15*TARIFA!D53</f>
        <v>0</v>
      </c>
      <c r="E39" s="122">
        <f>$C$15*TARIFA!E53</f>
        <v>0</v>
      </c>
      <c r="F39" s="122">
        <f>$C$15*TARIFA!F53</f>
        <v>49.999999999999986</v>
      </c>
      <c r="G39" s="37">
        <f>$C$15*TARIFA!G53</f>
        <v>99.999999999999986</v>
      </c>
      <c r="H39" s="37">
        <f>$C$15*TARIFA!H53</f>
        <v>174.99999999999997</v>
      </c>
      <c r="I39" s="37">
        <f>$C$15*TARIFA!I53</f>
        <v>249.99999999999997</v>
      </c>
      <c r="J39" s="37">
        <f>$C$15*TARIFA!J53</f>
        <v>249.99999999999997</v>
      </c>
      <c r="K39" s="37">
        <f>$C$15*TARIFA!K53</f>
        <v>249.99999999999997</v>
      </c>
      <c r="L39" s="37">
        <f>$C$15*TARIFA!L53</f>
        <v>249.99999999999997</v>
      </c>
      <c r="M39" s="15"/>
      <c r="N39" s="63" t="s">
        <v>12</v>
      </c>
    </row>
    <row r="40" spans="2:14" ht="15" customHeight="1" thickTop="1" thickBot="1" x14ac:dyDescent="0.25">
      <c r="B40" s="189" t="s">
        <v>40</v>
      </c>
      <c r="C40" s="190"/>
      <c r="D40" s="122">
        <f>$C$15*TARIFA!D54</f>
        <v>62.5</v>
      </c>
      <c r="E40" s="122">
        <f>$C$15*TARIFA!E54</f>
        <v>62.5</v>
      </c>
      <c r="F40" s="122">
        <f>$C$15*TARIFA!F54</f>
        <v>112.5</v>
      </c>
      <c r="G40" s="37">
        <f>$C$15*TARIFA!G54</f>
        <v>174.99999999999997</v>
      </c>
      <c r="H40" s="37">
        <f>$C$15*TARIFA!H54</f>
        <v>249.99999999999997</v>
      </c>
      <c r="I40" s="37">
        <f>$C$15*TARIFA!I54</f>
        <v>325</v>
      </c>
      <c r="J40" s="37">
        <f>$C$15*TARIFA!J54</f>
        <v>287.5</v>
      </c>
      <c r="K40" s="37">
        <f>$C$15*TARIFA!K54</f>
        <v>287.5</v>
      </c>
      <c r="L40" s="37">
        <f>$C$15*TARIFA!L54</f>
        <v>287.5</v>
      </c>
      <c r="M40" s="15"/>
      <c r="N40" s="64">
        <f>TARIFA!N54</f>
        <v>636</v>
      </c>
    </row>
    <row r="41" spans="2:14" ht="15" customHeight="1" thickTop="1" thickBot="1" x14ac:dyDescent="0.25">
      <c r="B41" s="189" t="s">
        <v>41</v>
      </c>
      <c r="C41" s="190"/>
      <c r="D41" s="122">
        <f>$C$15*TARIFA!D55</f>
        <v>0</v>
      </c>
      <c r="E41" s="122">
        <f>$C$15*TARIFA!E55</f>
        <v>0</v>
      </c>
      <c r="F41" s="122">
        <f>$C$15*TARIFA!F55</f>
        <v>12.499999999999986</v>
      </c>
      <c r="G41" s="37">
        <f>$C$15*TARIFA!G55</f>
        <v>24.999999999999986</v>
      </c>
      <c r="H41" s="37">
        <f>$C$15*TARIFA!H55</f>
        <v>74.999999999999957</v>
      </c>
      <c r="I41" s="37">
        <f>$C$15*TARIFA!I55</f>
        <v>149.99999999999997</v>
      </c>
      <c r="J41" s="37">
        <f>$C$15*TARIFA!J55</f>
        <v>112.49999999999996</v>
      </c>
      <c r="K41" s="37">
        <f>$C$15*TARIFA!K55</f>
        <v>112.49999999999996</v>
      </c>
      <c r="L41" s="37">
        <f>$C$15*TARIFA!L55</f>
        <v>112.49999999999996</v>
      </c>
      <c r="M41" s="15"/>
      <c r="N41" s="63" t="str">
        <f>TARIFA!N55</f>
        <v>Ficres</v>
      </c>
    </row>
    <row r="42" spans="2:14" ht="15" customHeight="1" thickTop="1" thickBot="1" x14ac:dyDescent="0.25">
      <c r="B42" s="189" t="s">
        <v>16</v>
      </c>
      <c r="C42" s="190"/>
      <c r="D42" s="122">
        <f>$C$15*TARIFA!D56</f>
        <v>0</v>
      </c>
      <c r="E42" s="122">
        <f>$C$15*TARIFA!E56</f>
        <v>0</v>
      </c>
      <c r="F42" s="122">
        <f>$C$15*TARIFA!F56</f>
        <v>0</v>
      </c>
      <c r="G42" s="37">
        <f>$C$15*TARIFA!G56</f>
        <v>0</v>
      </c>
      <c r="H42" s="37">
        <f>$C$15*TARIFA!H56</f>
        <v>0</v>
      </c>
      <c r="I42" s="37">
        <f>$C$15*TARIFA!I56</f>
        <v>74.999999999999957</v>
      </c>
      <c r="J42" s="37">
        <f>$C$15*TARIFA!J56</f>
        <v>74.999999999999957</v>
      </c>
      <c r="K42" s="37">
        <f>$C$15*TARIFA!K56</f>
        <v>74.999999999999957</v>
      </c>
      <c r="L42" s="37">
        <f>$C$15*TARIFA!L56</f>
        <v>74.999999999999957</v>
      </c>
      <c r="M42" s="15"/>
      <c r="N42" s="64">
        <f>TARIFA!N56</f>
        <v>9798</v>
      </c>
    </row>
    <row r="43" spans="2:14" ht="15" customHeight="1" thickTop="1" thickBot="1" x14ac:dyDescent="0.25">
      <c r="B43" s="191" t="s">
        <v>17</v>
      </c>
      <c r="C43" s="191"/>
      <c r="D43" s="113"/>
      <c r="E43" s="113"/>
      <c r="F43" s="114"/>
      <c r="G43" s="38"/>
      <c r="H43" s="38"/>
      <c r="I43" s="62"/>
      <c r="J43" s="38"/>
      <c r="K43" s="62"/>
      <c r="L43" s="62"/>
      <c r="M43" s="15"/>
    </row>
    <row r="44" spans="2:14" ht="13.5" customHeight="1" thickTop="1" thickBot="1" x14ac:dyDescent="0.25">
      <c r="B44" s="187" t="s">
        <v>42</v>
      </c>
      <c r="C44" s="188"/>
      <c r="D44" s="123">
        <f>$C$15*TARIFA!D58</f>
        <v>241.79859630584204</v>
      </c>
      <c r="E44" s="123">
        <f>$C$15*TARIFA!E58</f>
        <v>167.8095585659371</v>
      </c>
      <c r="F44" s="123">
        <f>$C$15*TARIFA!F58</f>
        <v>132.17728078055512</v>
      </c>
      <c r="G44" s="39">
        <f>$C$15*TARIFA!G58</f>
        <v>111.35246469092489</v>
      </c>
      <c r="H44" s="39">
        <f>$C$15*TARIFA!H58</f>
        <v>96.97402235899753</v>
      </c>
      <c r="I44" s="39">
        <f>$C$15*TARIFA!I58</f>
        <v>87.309003111809162</v>
      </c>
      <c r="J44" s="39">
        <f>$C$15*TARIFA!J58</f>
        <v>80.208939743786743</v>
      </c>
      <c r="K44" s="39">
        <f>$C$15*TARIFA!K58</f>
        <v>74.468337716276693</v>
      </c>
      <c r="L44" s="39">
        <f>$C$15*TARIFA!L58</f>
        <v>70.551407076435339</v>
      </c>
      <c r="M44" s="15"/>
    </row>
    <row r="45" spans="2:14" ht="15" customHeight="1" thickTop="1" thickBot="1" x14ac:dyDescent="0.25">
      <c r="B45" s="187" t="s">
        <v>43</v>
      </c>
      <c r="C45" s="188"/>
      <c r="D45" s="123">
        <f>$C$15*TARIFA!D59</f>
        <v>246.45066321320297</v>
      </c>
      <c r="E45" s="123">
        <f>$C$15*TARIFA!E59</f>
        <v>172.81469652098812</v>
      </c>
      <c r="F45" s="123">
        <f>$C$15*TARIFA!F59</f>
        <v>137.75617232038334</v>
      </c>
      <c r="G45" s="39">
        <f>$C$15*TARIFA!G59</f>
        <v>117.64008164698301</v>
      </c>
      <c r="H45" s="39">
        <f>$C$15*TARIFA!H59</f>
        <v>103.67527597400259</v>
      </c>
      <c r="I45" s="39">
        <f>$C$15*TARIFA!I59</f>
        <v>94.877878786268639</v>
      </c>
      <c r="J45" s="39">
        <f>$C$15*TARIFA!J59</f>
        <v>88.778330139442659</v>
      </c>
      <c r="K45" s="39">
        <f>$C$15*TARIFA!K59</f>
        <v>85.939231378515501</v>
      </c>
      <c r="L45" s="39">
        <f>$C$15*TARIFA!L59</f>
        <v>83.065545303543658</v>
      </c>
      <c r="M45" s="15"/>
    </row>
    <row r="46" spans="2:14" ht="15" customHeight="1" thickTop="1" thickBot="1" x14ac:dyDescent="0.25">
      <c r="B46" s="187" t="s">
        <v>44</v>
      </c>
      <c r="C46" s="188"/>
      <c r="D46" s="123">
        <f>$C$15*TARIFA!D60</f>
        <v>238.85897979324702</v>
      </c>
      <c r="E46" s="123">
        <f>$C$15*TARIFA!E60</f>
        <v>166.9597353874029</v>
      </c>
      <c r="F46" s="123">
        <f>$C$15*TARIFA!F60</f>
        <v>131.37745736627073</v>
      </c>
      <c r="G46" s="39">
        <f>$C$15*TARIFA!G60</f>
        <v>110.3393701510344</v>
      </c>
      <c r="H46" s="39">
        <f>$C$15*TARIFA!H60</f>
        <v>96.336371452750313</v>
      </c>
      <c r="I46" s="39">
        <f>$C$15*TARIFA!I60</f>
        <v>86.773838426130965</v>
      </c>
      <c r="J46" s="39">
        <f>$C$15*TARIFA!J60</f>
        <v>79.864364248205604</v>
      </c>
      <c r="K46" s="39">
        <f>$C$15*TARIFA!K60</f>
        <v>76.214983059428164</v>
      </c>
      <c r="L46" s="39">
        <f>$C$15*TARIFA!L60</f>
        <v>72.058204829957461</v>
      </c>
      <c r="M46" s="15"/>
    </row>
    <row r="47" spans="2:14" ht="15" customHeight="1" thickTop="1" thickBot="1" x14ac:dyDescent="0.25">
      <c r="B47" s="187" t="s">
        <v>23</v>
      </c>
      <c r="C47" s="188"/>
      <c r="D47" s="123">
        <f>$C$15*TARIFA!D61</f>
        <v>234.47667007773566</v>
      </c>
      <c r="E47" s="123">
        <f>$C$15*TARIFA!E61</f>
        <v>162.2719980363442</v>
      </c>
      <c r="F47" s="123">
        <f>$C$15*TARIFA!F61</f>
        <v>126.27711854274195</v>
      </c>
      <c r="G47" s="39">
        <f>$C$15*TARIFA!G61</f>
        <v>104.76579830581746</v>
      </c>
      <c r="H47" s="39">
        <f>$C$15*TARIFA!H61</f>
        <v>90.495876547251683</v>
      </c>
      <c r="I47" s="39">
        <f>$C$15*TARIFA!I61</f>
        <v>80.363500292788942</v>
      </c>
      <c r="J47" s="39">
        <f>$C$15*TARIFA!J61</f>
        <v>72.816683441515792</v>
      </c>
      <c r="K47" s="39">
        <f>$C$15*TARIFA!K61</f>
        <v>66.993159997589416</v>
      </c>
      <c r="L47" s="39">
        <f>$C$15*TARIFA!L61</f>
        <v>62.375525539894475</v>
      </c>
      <c r="M47" s="15"/>
    </row>
    <row r="48" spans="2:14" ht="15" customHeight="1" thickTop="1" x14ac:dyDescent="0.2">
      <c r="B48" s="6"/>
      <c r="C48" s="6"/>
      <c r="D48" s="115"/>
      <c r="E48" s="115"/>
      <c r="F48" s="115"/>
      <c r="G48" s="21"/>
      <c r="H48" s="21"/>
      <c r="I48" s="21"/>
      <c r="J48" s="21"/>
      <c r="K48" s="21"/>
      <c r="L48" s="21"/>
      <c r="M48" s="15"/>
      <c r="N48" s="7"/>
    </row>
    <row r="50" spans="2:14" ht="14.25" thickBot="1" x14ac:dyDescent="0.25"/>
    <row r="51" spans="2:14" ht="17.25" thickTop="1" thickBot="1" x14ac:dyDescent="0.25">
      <c r="B51" s="192" t="s">
        <v>4</v>
      </c>
      <c r="C51" s="193"/>
      <c r="D51" s="120">
        <v>24</v>
      </c>
      <c r="E51" s="120">
        <v>36</v>
      </c>
      <c r="F51" s="34">
        <v>48</v>
      </c>
      <c r="G51" s="34">
        <v>60</v>
      </c>
      <c r="H51" s="66">
        <v>72</v>
      </c>
      <c r="I51" s="34">
        <v>84</v>
      </c>
      <c r="J51" s="34">
        <v>96</v>
      </c>
      <c r="K51" s="35">
        <v>108</v>
      </c>
      <c r="L51" s="35">
        <v>120</v>
      </c>
      <c r="M51" s="15"/>
      <c r="N51" s="63" t="s">
        <v>9</v>
      </c>
    </row>
    <row r="52" spans="2:14" ht="17.25" thickTop="1" thickBot="1" x14ac:dyDescent="0.25">
      <c r="B52" s="194" t="s">
        <v>10</v>
      </c>
      <c r="C52" s="195"/>
      <c r="D52" s="121">
        <f>+TARIFA!D66</f>
        <v>7.9899999999999999E-2</v>
      </c>
      <c r="E52" s="121">
        <f>+TARIFA!E66</f>
        <v>7.9899999999999999E-2</v>
      </c>
      <c r="F52" s="36">
        <f>+TARIFA!F66</f>
        <v>7.9899999999999999E-2</v>
      </c>
      <c r="G52" s="36">
        <f>+TARIFA!G66</f>
        <v>7.9899999999999999E-2</v>
      </c>
      <c r="H52" s="36">
        <f>+TARIFA!H66</f>
        <v>7.9899999999999999E-2</v>
      </c>
      <c r="I52" s="36">
        <f>+TARIFA!I66</f>
        <v>7.9899999999999999E-2</v>
      </c>
      <c r="J52" s="36">
        <f>+TARIFA!J66</f>
        <v>7.9899999999999999E-2</v>
      </c>
      <c r="K52" s="36">
        <f>+TARIFA!K66</f>
        <v>7.9899999999999999E-2</v>
      </c>
      <c r="L52" s="36">
        <f>+TARIFA!L66</f>
        <v>7.9899999999999999E-2</v>
      </c>
      <c r="M52" s="15"/>
      <c r="N52" s="64">
        <f>TARIFA!N66</f>
        <v>637</v>
      </c>
    </row>
    <row r="53" spans="2:14" ht="17.25" thickTop="1" thickBot="1" x14ac:dyDescent="0.25">
      <c r="B53" s="189" t="s">
        <v>39</v>
      </c>
      <c r="C53" s="190"/>
      <c r="D53" s="122">
        <f>$C$15*TARIFA!D67</f>
        <v>24.999999999999996</v>
      </c>
      <c r="E53" s="122">
        <f>$C$15*TARIFA!E67</f>
        <v>37.500000000000007</v>
      </c>
      <c r="F53" s="37">
        <f>$C$15*TARIFA!F67</f>
        <v>75</v>
      </c>
      <c r="G53" s="37">
        <f>$C$15*TARIFA!G67</f>
        <v>125</v>
      </c>
      <c r="H53" s="37">
        <f>$C$15*TARIFA!H67</f>
        <v>225.00000000000003</v>
      </c>
      <c r="I53" s="37">
        <f>$C$15*TARIFA!I67</f>
        <v>300</v>
      </c>
      <c r="J53" s="37">
        <f>$C$15*TARIFA!J67</f>
        <v>300</v>
      </c>
      <c r="K53" s="37">
        <f>$C$15*TARIFA!K67</f>
        <v>300</v>
      </c>
      <c r="L53" s="37">
        <f>$C$15*TARIFA!L67</f>
        <v>300</v>
      </c>
      <c r="M53" s="15"/>
      <c r="N53" s="63" t="s">
        <v>12</v>
      </c>
    </row>
    <row r="54" spans="2:14" ht="17.25" thickTop="1" thickBot="1" x14ac:dyDescent="0.25">
      <c r="B54" s="189" t="s">
        <v>40</v>
      </c>
      <c r="C54" s="190"/>
      <c r="D54" s="122">
        <f>$C$15*TARIFA!D68</f>
        <v>87.500000000000014</v>
      </c>
      <c r="E54" s="122">
        <f>$C$15*TARIFA!E68</f>
        <v>100.00000000000001</v>
      </c>
      <c r="F54" s="37">
        <f>$C$15*TARIFA!F68</f>
        <v>137.50000000000003</v>
      </c>
      <c r="G54" s="37">
        <f>$C$15*TARIFA!G68</f>
        <v>200</v>
      </c>
      <c r="H54" s="37">
        <f>$C$15*TARIFA!H68</f>
        <v>300</v>
      </c>
      <c r="I54" s="37">
        <f>$C$15*TARIFA!I68</f>
        <v>375.00000000000006</v>
      </c>
      <c r="J54" s="37">
        <f>$C$15*TARIFA!J68</f>
        <v>337.5</v>
      </c>
      <c r="K54" s="37">
        <f>$C$15*TARIFA!K68</f>
        <v>337.5</v>
      </c>
      <c r="L54" s="37">
        <f>$C$15*TARIFA!L68</f>
        <v>337.5</v>
      </c>
      <c r="M54" s="15"/>
      <c r="N54" s="64">
        <f>TARIFA!N68</f>
        <v>637</v>
      </c>
    </row>
    <row r="55" spans="2:14" ht="17.25" thickTop="1" thickBot="1" x14ac:dyDescent="0.25">
      <c r="B55" s="189" t="s">
        <v>41</v>
      </c>
      <c r="C55" s="190"/>
      <c r="D55" s="122">
        <f>$C$15*TARIFA!D69</f>
        <v>0</v>
      </c>
      <c r="E55" s="122">
        <f>$C$15*TARIFA!E69</f>
        <v>8.6736173798840355E-15</v>
      </c>
      <c r="F55" s="37">
        <f>$C$15*TARIFA!F69</f>
        <v>37.500000000000007</v>
      </c>
      <c r="G55" s="37">
        <f>$C$15*TARIFA!G69</f>
        <v>50.000000000000007</v>
      </c>
      <c r="H55" s="37">
        <f>$C$15*TARIFA!H69</f>
        <v>125</v>
      </c>
      <c r="I55" s="37">
        <f>$C$15*TARIFA!I69</f>
        <v>200</v>
      </c>
      <c r="J55" s="37">
        <f>$C$15*TARIFA!J69</f>
        <v>162.5</v>
      </c>
      <c r="K55" s="37">
        <f>$C$15*TARIFA!K69</f>
        <v>162.5</v>
      </c>
      <c r="L55" s="37">
        <f>$C$15*TARIFA!L69</f>
        <v>162.5</v>
      </c>
      <c r="M55" s="15"/>
      <c r="N55" s="63" t="str">
        <f>TARIFA!N69</f>
        <v>Ficres</v>
      </c>
    </row>
    <row r="56" spans="2:14" ht="17.25" thickTop="1" thickBot="1" x14ac:dyDescent="0.25">
      <c r="B56" s="189" t="s">
        <v>16</v>
      </c>
      <c r="C56" s="190"/>
      <c r="D56" s="122">
        <f>$C$15*TARIFA!D70</f>
        <v>0</v>
      </c>
      <c r="E56" s="122">
        <f>$C$15*TARIFA!E70</f>
        <v>0</v>
      </c>
      <c r="F56" s="37">
        <f>$C$15*TARIFA!F70</f>
        <v>0</v>
      </c>
      <c r="G56" s="37">
        <f>$C$15*TARIFA!G70</f>
        <v>0</v>
      </c>
      <c r="H56" s="37">
        <f>$C$15*TARIFA!H70</f>
        <v>50.000000000000007</v>
      </c>
      <c r="I56" s="37">
        <f>$C$15*TARIFA!I70</f>
        <v>125</v>
      </c>
      <c r="J56" s="37">
        <f>$C$15*TARIFA!J70</f>
        <v>125</v>
      </c>
      <c r="K56" s="37">
        <f>$C$15*TARIFA!K70</f>
        <v>125</v>
      </c>
      <c r="L56" s="37">
        <f>$C$15*TARIFA!L70</f>
        <v>125</v>
      </c>
      <c r="M56" s="15"/>
      <c r="N56" s="64">
        <f>TARIFA!N70</f>
        <v>9799</v>
      </c>
    </row>
    <row r="57" spans="2:14" ht="17.25" thickTop="1" thickBot="1" x14ac:dyDescent="0.25">
      <c r="B57" s="191" t="s">
        <v>17</v>
      </c>
      <c r="C57" s="191"/>
      <c r="D57" s="113"/>
      <c r="E57" s="113"/>
      <c r="F57" s="38"/>
      <c r="G57" s="38"/>
      <c r="H57" s="38"/>
      <c r="I57" s="62"/>
      <c r="J57" s="38"/>
      <c r="K57" s="62"/>
      <c r="L57" s="62"/>
      <c r="M57" s="15"/>
    </row>
    <row r="58" spans="2:14" ht="17.25" thickTop="1" thickBot="1" x14ac:dyDescent="0.25">
      <c r="B58" s="187" t="s">
        <v>42</v>
      </c>
      <c r="C58" s="188"/>
      <c r="D58" s="123">
        <f>$C$15*TARIFA!D72</f>
        <v>242.38482092146813</v>
      </c>
      <c r="E58" s="123">
        <f>$C$15*TARIFA!E72</f>
        <v>168.40395864200531</v>
      </c>
      <c r="F58" s="39">
        <f>$C$15*TARIFA!F72</f>
        <v>132.78924745920904</v>
      </c>
      <c r="G58" s="39">
        <f>$C$15*TARIFA!G72</f>
        <v>111.98581677576846</v>
      </c>
      <c r="H58" s="39">
        <f>$C$15*TARIFA!H72</f>
        <v>97.625294800090117</v>
      </c>
      <c r="I58" s="39">
        <f>$C$15*TARIFA!I72</f>
        <v>87.982540423141074</v>
      </c>
      <c r="J58" s="39">
        <f>$C$15*TARIFA!J72</f>
        <v>80.905422054008199</v>
      </c>
      <c r="K58" s="39">
        <f>$C$15*TARIFA!K72</f>
        <v>75.184943873211182</v>
      </c>
      <c r="L58" s="39">
        <f>$C$15*TARIFA!L72</f>
        <v>71.294558895078396</v>
      </c>
      <c r="M58" s="15"/>
    </row>
    <row r="59" spans="2:14" ht="17.25" thickTop="1" thickBot="1" x14ac:dyDescent="0.25">
      <c r="B59" s="187" t="s">
        <v>43</v>
      </c>
      <c r="C59" s="188"/>
      <c r="D59" s="123">
        <f>$C$15*TARIFA!D73</f>
        <v>247.04816645565447</v>
      </c>
      <c r="E59" s="123">
        <f>$C$15*TARIFA!E73</f>
        <v>173.42682535104768</v>
      </c>
      <c r="F59" s="39">
        <f>$C$15*TARIFA!F73</f>
        <v>138.39396867041526</v>
      </c>
      <c r="G59" s="39">
        <f>$C$15*TARIFA!G73</f>
        <v>118.30919652629073</v>
      </c>
      <c r="H59" s="39">
        <f>$C$15*TARIFA!H73</f>
        <v>104.37155368242406</v>
      </c>
      <c r="I59" s="39">
        <f>$C$15*TARIFA!I73</f>
        <v>95.609805496057575</v>
      </c>
      <c r="J59" s="39">
        <f>$C$15*TARIFA!J73</f>
        <v>89.549223467176901</v>
      </c>
      <c r="K59" s="39">
        <f>$C$15*TARIFA!K73</f>
        <v>86.766221535898879</v>
      </c>
      <c r="L59" s="39">
        <f>$C$15*TARIFA!L73</f>
        <v>83.940514543944872</v>
      </c>
      <c r="M59" s="15"/>
    </row>
    <row r="60" spans="2:14" ht="17.25" thickTop="1" thickBot="1" x14ac:dyDescent="0.25">
      <c r="B60" s="187" t="s">
        <v>44</v>
      </c>
      <c r="C60" s="188"/>
      <c r="D60" s="123">
        <f>$C$15*TARIFA!D74</f>
        <v>239.43807750414118</v>
      </c>
      <c r="E60" s="123">
        <f>$C$15*TARIFA!E74</f>
        <v>167.55112529547898</v>
      </c>
      <c r="F60" s="39">
        <f>$C$15*TARIFA!F74</f>
        <v>131.98572094802736</v>
      </c>
      <c r="G60" s="39">
        <f>$C$15*TARIFA!G74</f>
        <v>110.96695994277775</v>
      </c>
      <c r="H60" s="39">
        <f>$C$15*TARIFA!H74</f>
        <v>96.983361463845952</v>
      </c>
      <c r="I60" s="39">
        <f>$C$15*TARIFA!I74</f>
        <v>87.443247258489762</v>
      </c>
      <c r="J60" s="39">
        <f>$C$15*TARIFA!J74</f>
        <v>80.557854488740404</v>
      </c>
      <c r="K60" s="39">
        <f>$C$15*TARIFA!K74</f>
        <v>76.948397122182357</v>
      </c>
      <c r="L60" s="39">
        <f>$C$15*TARIFA!L74</f>
        <v>72.817228472243158</v>
      </c>
      <c r="M60" s="15"/>
    </row>
    <row r="61" spans="2:14" ht="17.25" thickTop="1" thickBot="1" x14ac:dyDescent="0.25">
      <c r="B61" s="187" t="s">
        <v>23</v>
      </c>
      <c r="C61" s="188"/>
      <c r="D61" s="123">
        <f>$C$15*TARIFA!D75</f>
        <v>235.04514317017555</v>
      </c>
      <c r="E61" s="123">
        <f>$C$15*TARIFA!E75</f>
        <v>162.84678345858603</v>
      </c>
      <c r="F61" s="39">
        <f>$C$15*TARIFA!F75</f>
        <v>126.86176810103395</v>
      </c>
      <c r="G61" s="39">
        <f>$C$15*TARIFA!G75</f>
        <v>105.36168665872879</v>
      </c>
      <c r="H61" s="39">
        <f>$C$15*TARIFA!H75</f>
        <v>91.103642101304473</v>
      </c>
      <c r="I61" s="39">
        <f>$C$15*TARIFA!I75</f>
        <v>80.983457158487099</v>
      </c>
      <c r="J61" s="39">
        <f>$C$15*TARIFA!J75</f>
        <v>73.448976201749417</v>
      </c>
      <c r="K61" s="39">
        <f>$C$15*TARIFA!K75</f>
        <v>67.637832786039183</v>
      </c>
      <c r="L61" s="39">
        <f>$C$15*TARIFA!L75</f>
        <v>63.032556875833237</v>
      </c>
      <c r="M61" s="15"/>
    </row>
    <row r="62" spans="2:14" ht="14.25" thickTop="1" x14ac:dyDescent="0.2">
      <c r="D62" s="124"/>
      <c r="E62" s="124"/>
    </row>
    <row r="64" spans="2:14" ht="14.25" thickBot="1" x14ac:dyDescent="0.25"/>
    <row r="65" spans="2:14" ht="17.25" thickTop="1" thickBot="1" x14ac:dyDescent="0.25">
      <c r="B65" s="192" t="s">
        <v>4</v>
      </c>
      <c r="C65" s="193"/>
      <c r="D65" s="120">
        <v>24</v>
      </c>
      <c r="E65" s="120">
        <v>36</v>
      </c>
      <c r="F65" s="34">
        <v>48</v>
      </c>
      <c r="G65" s="34">
        <v>60</v>
      </c>
      <c r="H65" s="66">
        <v>72</v>
      </c>
      <c r="I65" s="34">
        <v>84</v>
      </c>
      <c r="J65" s="34">
        <v>96</v>
      </c>
      <c r="K65" s="35">
        <v>108</v>
      </c>
      <c r="L65" s="35">
        <v>120</v>
      </c>
      <c r="M65" s="15"/>
      <c r="N65" s="63" t="s">
        <v>9</v>
      </c>
    </row>
    <row r="66" spans="2:14" ht="17.25" thickTop="1" thickBot="1" x14ac:dyDescent="0.25">
      <c r="B66" s="194" t="s">
        <v>10</v>
      </c>
      <c r="C66" s="195"/>
      <c r="D66" s="121">
        <f>+TARIFA!D80</f>
        <v>8.2500000000000004E-2</v>
      </c>
      <c r="E66" s="121">
        <f>+TARIFA!E80</f>
        <v>8.2500000000000004E-2</v>
      </c>
      <c r="F66" s="36">
        <f>+TARIFA!F80</f>
        <v>8.2500000000000004E-2</v>
      </c>
      <c r="G66" s="36">
        <f>+TARIFA!G80</f>
        <v>8.2500000000000004E-2</v>
      </c>
      <c r="H66" s="36">
        <f>+TARIFA!H80</f>
        <v>8.2500000000000004E-2</v>
      </c>
      <c r="I66" s="36">
        <f>+TARIFA!I80</f>
        <v>8.2500000000000004E-2</v>
      </c>
      <c r="J66" s="36">
        <f>+TARIFA!J80</f>
        <v>8.2500000000000004E-2</v>
      </c>
      <c r="K66" s="36">
        <f>+TARIFA!K80</f>
        <v>8.2500000000000004E-2</v>
      </c>
      <c r="L66" s="36">
        <f>+TARIFA!L80</f>
        <v>8.2500000000000004E-2</v>
      </c>
      <c r="M66" s="15"/>
      <c r="N66" s="64">
        <f>TARIFA!N80</f>
        <v>638</v>
      </c>
    </row>
    <row r="67" spans="2:14" ht="17.25" thickTop="1" thickBot="1" x14ac:dyDescent="0.25">
      <c r="B67" s="189" t="s">
        <v>39</v>
      </c>
      <c r="C67" s="190"/>
      <c r="D67" s="122">
        <f>$C$15*TARIFA!D81</f>
        <v>50</v>
      </c>
      <c r="E67" s="122">
        <f>$C$15*TARIFA!E81</f>
        <v>62.499999999999993</v>
      </c>
      <c r="F67" s="37">
        <f>$C$15*TARIFA!F81</f>
        <v>150</v>
      </c>
      <c r="G67" s="37">
        <f>$C$15*TARIFA!G81</f>
        <v>225</v>
      </c>
      <c r="H67" s="37">
        <f>$C$15*TARIFA!H81</f>
        <v>262.5</v>
      </c>
      <c r="I67" s="37">
        <f>$C$15*TARIFA!I81</f>
        <v>337.5</v>
      </c>
      <c r="J67" s="37">
        <f>$C$15*TARIFA!J81</f>
        <v>337.5</v>
      </c>
      <c r="K67" s="37">
        <f>$C$15*TARIFA!K81</f>
        <v>337.5</v>
      </c>
      <c r="L67" s="37">
        <f>$C$15*TARIFA!L81</f>
        <v>337.5</v>
      </c>
      <c r="M67" s="15"/>
      <c r="N67" s="63" t="s">
        <v>12</v>
      </c>
    </row>
    <row r="68" spans="2:14" ht="17.25" thickTop="1" thickBot="1" x14ac:dyDescent="0.25">
      <c r="B68" s="189" t="s">
        <v>40</v>
      </c>
      <c r="C68" s="190"/>
      <c r="D68" s="122">
        <f>$C$15*TARIFA!D82</f>
        <v>112.5</v>
      </c>
      <c r="E68" s="122">
        <f>$C$15*TARIFA!E82</f>
        <v>125</v>
      </c>
      <c r="F68" s="37">
        <f>$C$15*TARIFA!F82</f>
        <v>212.49999999999997</v>
      </c>
      <c r="G68" s="37">
        <f>$C$15*TARIFA!G82</f>
        <v>300</v>
      </c>
      <c r="H68" s="37">
        <f>$C$15*TARIFA!H82</f>
        <v>337.5</v>
      </c>
      <c r="I68" s="37">
        <f>$C$15*TARIFA!I82</f>
        <v>412.5</v>
      </c>
      <c r="J68" s="37">
        <f>$C$15*TARIFA!J82</f>
        <v>375.00000000000006</v>
      </c>
      <c r="K68" s="37">
        <f>$C$15*TARIFA!K82</f>
        <v>375.00000000000006</v>
      </c>
      <c r="L68" s="37">
        <f>$C$15*TARIFA!L82</f>
        <v>375.00000000000006</v>
      </c>
      <c r="M68" s="15"/>
      <c r="N68" s="64">
        <f>TARIFA!N82</f>
        <v>638</v>
      </c>
    </row>
    <row r="69" spans="2:14" ht="17.25" thickTop="1" thickBot="1" x14ac:dyDescent="0.25">
      <c r="B69" s="189" t="s">
        <v>41</v>
      </c>
      <c r="C69" s="190"/>
      <c r="D69" s="122">
        <f>$C$15*TARIFA!D83</f>
        <v>12.500000000000002</v>
      </c>
      <c r="E69" s="122">
        <f>$C$15*TARIFA!E83</f>
        <v>24.999999999999996</v>
      </c>
      <c r="F69" s="37">
        <f>$C$15*TARIFA!F83</f>
        <v>112.5</v>
      </c>
      <c r="G69" s="37">
        <f>$C$15*TARIFA!G83</f>
        <v>150</v>
      </c>
      <c r="H69" s="37">
        <f>$C$15*TARIFA!H83</f>
        <v>162.49999999999997</v>
      </c>
      <c r="I69" s="37">
        <f>$C$15*TARIFA!I83</f>
        <v>237.5</v>
      </c>
      <c r="J69" s="37">
        <f>$C$15*TARIFA!J83</f>
        <v>200</v>
      </c>
      <c r="K69" s="37">
        <f>$C$15*TARIFA!K83</f>
        <v>200</v>
      </c>
      <c r="L69" s="37">
        <f>$C$15*TARIFA!L83</f>
        <v>200</v>
      </c>
      <c r="M69" s="15"/>
      <c r="N69" s="63" t="str">
        <f>TARIFA!N83</f>
        <v>Ficres</v>
      </c>
    </row>
    <row r="70" spans="2:14" ht="17.25" thickTop="1" thickBot="1" x14ac:dyDescent="0.25">
      <c r="B70" s="189" t="s">
        <v>16</v>
      </c>
      <c r="C70" s="190"/>
      <c r="D70" s="122">
        <f>$C$15*TARIFA!D84</f>
        <v>0</v>
      </c>
      <c r="E70" s="122">
        <f>$C$15*TARIFA!E84</f>
        <v>0</v>
      </c>
      <c r="F70" s="37">
        <f>$C$15*TARIFA!F84</f>
        <v>49.999999999999993</v>
      </c>
      <c r="G70" s="37">
        <f>$C$15*TARIFA!G84</f>
        <v>75</v>
      </c>
      <c r="H70" s="37">
        <f>$C$15*TARIFA!H84</f>
        <v>87.499999999999972</v>
      </c>
      <c r="I70" s="37">
        <f>$C$15*TARIFA!I84</f>
        <v>162.5</v>
      </c>
      <c r="J70" s="37">
        <f>$C$15*TARIFA!J84</f>
        <v>162.5</v>
      </c>
      <c r="K70" s="37">
        <f>$C$15*TARIFA!K84</f>
        <v>162.5</v>
      </c>
      <c r="L70" s="37">
        <f>$C$15*TARIFA!L84</f>
        <v>162.5</v>
      </c>
      <c r="M70" s="15"/>
      <c r="N70" s="64">
        <f>TARIFA!N84</f>
        <v>9800</v>
      </c>
    </row>
    <row r="71" spans="2:14" ht="17.25" thickTop="1" thickBot="1" x14ac:dyDescent="0.25">
      <c r="B71" s="191" t="s">
        <v>17</v>
      </c>
      <c r="C71" s="191"/>
      <c r="D71" s="113"/>
      <c r="E71" s="113"/>
      <c r="F71" s="38"/>
      <c r="G71" s="38"/>
      <c r="H71" s="38"/>
      <c r="I71" s="62"/>
      <c r="J71" s="38"/>
      <c r="K71" s="62"/>
      <c r="L71" s="62"/>
      <c r="M71" s="15"/>
    </row>
    <row r="72" spans="2:14" ht="17.25" thickTop="1" thickBot="1" x14ac:dyDescent="0.25">
      <c r="B72" s="187" t="s">
        <v>42</v>
      </c>
      <c r="C72" s="188"/>
      <c r="D72" s="123">
        <f>$C$15*TARIFA!D86</f>
        <v>243.02085164729621</v>
      </c>
      <c r="E72" s="123">
        <f>$C$15*TARIFA!E86</f>
        <v>169.04932400265392</v>
      </c>
      <c r="F72" s="39">
        <f>$C$15*TARIFA!F86</f>
        <v>133.45413596897399</v>
      </c>
      <c r="G72" s="39">
        <f>$C$15*TARIFA!G86</f>
        <v>112.67437755718774</v>
      </c>
      <c r="H72" s="39">
        <f>$C$15*TARIFA!H86</f>
        <v>98.333758928391347</v>
      </c>
      <c r="I72" s="39">
        <f>$C$15*TARIFA!I86</f>
        <v>88.715630410954702</v>
      </c>
      <c r="J72" s="39">
        <f>$C$15*TARIFA!J86</f>
        <v>81.663875466813792</v>
      </c>
      <c r="K72" s="39">
        <f>$C$15*TARIFA!K86</f>
        <v>75.965682457116415</v>
      </c>
      <c r="L72" s="39">
        <f>$C$15*TARIFA!L86</f>
        <v>72.104572726045191</v>
      </c>
      <c r="M72" s="15"/>
    </row>
    <row r="73" spans="2:14" ht="17.25" thickTop="1" thickBot="1" x14ac:dyDescent="0.25">
      <c r="B73" s="187" t="s">
        <v>43</v>
      </c>
      <c r="C73" s="188"/>
      <c r="D73" s="123">
        <f>$C$15*TARIFA!D87</f>
        <v>247.69643404942508</v>
      </c>
      <c r="E73" s="123">
        <f>$C$15*TARIFA!E87</f>
        <v>174.09143957146961</v>
      </c>
      <c r="F73" s="39">
        <f>$C$15*TARIFA!F87</f>
        <v>139.0869205573367</v>
      </c>
      <c r="G73" s="39">
        <f>$C$15*TARIFA!G87</f>
        <v>119.03663751082492</v>
      </c>
      <c r="H73" s="39">
        <f>$C$15*TARIFA!H87</f>
        <v>105.12897522927295</v>
      </c>
      <c r="I73" s="39">
        <f>$C$15*TARIFA!I87</f>
        <v>96.406447543546506</v>
      </c>
      <c r="J73" s="39">
        <f>$C$15*TARIFA!J87</f>
        <v>90.38870878754804</v>
      </c>
      <c r="K73" s="39">
        <f>$C$15*TARIFA!K87</f>
        <v>87.667222899243384</v>
      </c>
      <c r="L73" s="39">
        <f>$C$15*TARIFA!L87</f>
        <v>84.894205524193836</v>
      </c>
      <c r="M73" s="15"/>
    </row>
    <row r="74" spans="2:14" ht="17.25" thickTop="1" thickBot="1" x14ac:dyDescent="0.25">
      <c r="B74" s="187" t="s">
        <v>44</v>
      </c>
      <c r="C74" s="188"/>
      <c r="D74" s="123">
        <f>$C$15*TARIFA!D88</f>
        <v>240.06637581773558</v>
      </c>
      <c r="E74" s="123">
        <f>$C$15*TARIFA!E88</f>
        <v>168.19322238913023</v>
      </c>
      <c r="F74" s="39">
        <f>$C$15*TARIFA!F88</f>
        <v>132.6465861234125</v>
      </c>
      <c r="G74" s="39">
        <f>$C$15*TARIFA!G88</f>
        <v>111.64925613750847</v>
      </c>
      <c r="H74" s="39">
        <f>$C$15*TARIFA!H88</f>
        <v>97.687167099259426</v>
      </c>
      <c r="I74" s="39">
        <f>$C$15*TARIFA!I88</f>
        <v>88.171843736368359</v>
      </c>
      <c r="J74" s="39">
        <f>$C$15*TARIFA!J88</f>
        <v>81.313049605632514</v>
      </c>
      <c r="K74" s="39">
        <f>$C$15*TARIFA!K88</f>
        <v>77.747447829784932</v>
      </c>
      <c r="L74" s="39">
        <f>$C$15*TARIFA!L88</f>
        <v>73.644542128562847</v>
      </c>
      <c r="M74" s="15"/>
    </row>
    <row r="75" spans="2:14" ht="17.25" thickTop="1" thickBot="1" x14ac:dyDescent="0.25">
      <c r="B75" s="187" t="s">
        <v>23</v>
      </c>
      <c r="C75" s="188"/>
      <c r="D75" s="123">
        <f>$C$15*TARIFA!D89</f>
        <v>235.66191418927053</v>
      </c>
      <c r="E75" s="123">
        <f>$C$15*TARIFA!E89</f>
        <v>163.47085235806264</v>
      </c>
      <c r="F75" s="39">
        <f>$C$15*TARIFA!F89</f>
        <v>127.4969771526159</v>
      </c>
      <c r="G75" s="39">
        <f>$C$15*TARIFA!G89</f>
        <v>106.00951803046982</v>
      </c>
      <c r="H75" s="39">
        <f>$C$15*TARIFA!H89</f>
        <v>91.764778772067231</v>
      </c>
      <c r="I75" s="39">
        <f>$C$15*TARIFA!I89</f>
        <v>81.658229236400459</v>
      </c>
      <c r="J75" s="39">
        <f>$C$15*TARIFA!J89</f>
        <v>74.137528652907847</v>
      </c>
      <c r="K75" s="39">
        <f>$C$15*TARIFA!K89</f>
        <v>68.340200348843283</v>
      </c>
      <c r="L75" s="39">
        <f>$C$15*TARIFA!L89</f>
        <v>63.748701889729261</v>
      </c>
      <c r="M75" s="15"/>
    </row>
    <row r="76" spans="2:14" ht="14.25" thickTop="1" x14ac:dyDescent="0.2">
      <c r="D76" s="124"/>
      <c r="E76" s="124"/>
    </row>
    <row r="78" spans="2:14" ht="14.25" thickBot="1" x14ac:dyDescent="0.25"/>
    <row r="79" spans="2:14" ht="17.25" thickTop="1" thickBot="1" x14ac:dyDescent="0.25">
      <c r="B79" s="192" t="s">
        <v>4</v>
      </c>
      <c r="C79" s="193"/>
      <c r="D79" s="34">
        <v>24</v>
      </c>
      <c r="E79" s="34">
        <v>36</v>
      </c>
      <c r="F79" s="34">
        <v>48</v>
      </c>
      <c r="G79" s="34">
        <v>60</v>
      </c>
      <c r="H79" s="66">
        <v>72</v>
      </c>
      <c r="I79" s="34">
        <v>84</v>
      </c>
      <c r="J79" s="34">
        <v>96</v>
      </c>
      <c r="K79" s="35">
        <v>108</v>
      </c>
      <c r="L79" s="35">
        <v>120</v>
      </c>
      <c r="M79" s="15"/>
      <c r="N79" s="63" t="s">
        <v>9</v>
      </c>
    </row>
    <row r="80" spans="2:14" ht="17.25" thickTop="1" thickBot="1" x14ac:dyDescent="0.25">
      <c r="B80" s="194" t="s">
        <v>10</v>
      </c>
      <c r="C80" s="195"/>
      <c r="D80" s="36">
        <f>+TARIFA!D94</f>
        <v>8.5000000000000006E-2</v>
      </c>
      <c r="E80" s="36">
        <f>+TARIFA!E94</f>
        <v>8.5000000000000006E-2</v>
      </c>
      <c r="F80" s="36">
        <f>+TARIFA!F94</f>
        <v>8.5000000000000006E-2</v>
      </c>
      <c r="G80" s="36">
        <f>+TARIFA!G94</f>
        <v>8.5000000000000006E-2</v>
      </c>
      <c r="H80" s="36">
        <f>+TARIFA!H94</f>
        <v>8.5000000000000006E-2</v>
      </c>
      <c r="I80" s="36">
        <f>+TARIFA!I94</f>
        <v>8.5000000000000006E-2</v>
      </c>
      <c r="J80" s="36">
        <f>+TARIFA!J94</f>
        <v>8.5000000000000006E-2</v>
      </c>
      <c r="K80" s="36">
        <f>+TARIFA!K94</f>
        <v>8.5000000000000006E-2</v>
      </c>
      <c r="L80" s="36">
        <f>+TARIFA!L94</f>
        <v>8.5000000000000006E-2</v>
      </c>
      <c r="M80" s="15"/>
      <c r="N80" s="64">
        <f>TARIFA!N94</f>
        <v>639</v>
      </c>
    </row>
    <row r="81" spans="2:14" ht="17.25" thickTop="1" thickBot="1" x14ac:dyDescent="0.25">
      <c r="B81" s="189" t="s">
        <v>39</v>
      </c>
      <c r="C81" s="190"/>
      <c r="D81" s="37">
        <f>$C$15*TARIFA!D95</f>
        <v>75</v>
      </c>
      <c r="E81" s="37">
        <f>$C$15*TARIFA!E95</f>
        <v>99.999999999999986</v>
      </c>
      <c r="F81" s="37">
        <f>$C$15*TARIFA!F95</f>
        <v>174.99999999999997</v>
      </c>
      <c r="G81" s="37">
        <f>$C$15*TARIFA!G95</f>
        <v>249.99999999999997</v>
      </c>
      <c r="H81" s="37">
        <f>$C$15*TARIFA!H95</f>
        <v>300</v>
      </c>
      <c r="I81" s="37">
        <f>$C$15*TARIFA!I95</f>
        <v>375.00000000000006</v>
      </c>
      <c r="J81" s="37">
        <f>$C$15*TARIFA!J95</f>
        <v>375.00000000000006</v>
      </c>
      <c r="K81" s="37">
        <f>$C$15*TARIFA!K95</f>
        <v>375.00000000000006</v>
      </c>
      <c r="L81" s="37">
        <f>$C$15*TARIFA!L95</f>
        <v>375.00000000000006</v>
      </c>
      <c r="M81" s="15"/>
      <c r="N81" s="63" t="s">
        <v>12</v>
      </c>
    </row>
    <row r="82" spans="2:14" ht="17.25" thickTop="1" thickBot="1" x14ac:dyDescent="0.25">
      <c r="B82" s="189" t="s">
        <v>40</v>
      </c>
      <c r="C82" s="190"/>
      <c r="D82" s="37">
        <f>$C$15*TARIFA!D96</f>
        <v>137.50000000000003</v>
      </c>
      <c r="E82" s="37">
        <f>$C$15*TARIFA!E96</f>
        <v>162.5</v>
      </c>
      <c r="F82" s="37">
        <f>$C$15*TARIFA!F96</f>
        <v>237.5</v>
      </c>
      <c r="G82" s="37">
        <f>$C$15*TARIFA!G96</f>
        <v>325</v>
      </c>
      <c r="H82" s="37">
        <f>$C$15*TARIFA!H96</f>
        <v>375.00000000000006</v>
      </c>
      <c r="I82" s="37">
        <f>$C$15*TARIFA!I96</f>
        <v>450.00000000000006</v>
      </c>
      <c r="J82" s="37">
        <f>$C$15*TARIFA!J96</f>
        <v>412.50000000000011</v>
      </c>
      <c r="K82" s="37">
        <f>$C$15*TARIFA!K96</f>
        <v>412.50000000000011</v>
      </c>
      <c r="L82" s="37">
        <f>$C$15*TARIFA!L96</f>
        <v>412.50000000000011</v>
      </c>
      <c r="M82" s="15"/>
      <c r="N82" s="64">
        <f>TARIFA!N96</f>
        <v>639</v>
      </c>
    </row>
    <row r="83" spans="2:14" ht="17.25" thickTop="1" thickBot="1" x14ac:dyDescent="0.25">
      <c r="B83" s="189" t="s">
        <v>41</v>
      </c>
      <c r="C83" s="190"/>
      <c r="D83" s="37">
        <f>$C$15*TARIFA!D97</f>
        <v>37.500000000000007</v>
      </c>
      <c r="E83" s="37">
        <f>$C$15*TARIFA!E97</f>
        <v>62.499999999999986</v>
      </c>
      <c r="F83" s="37">
        <f>$C$15*TARIFA!F97</f>
        <v>137.49999999999997</v>
      </c>
      <c r="G83" s="37">
        <f>$C$15*TARIFA!G97</f>
        <v>174.99999999999997</v>
      </c>
      <c r="H83" s="37">
        <f>$C$15*TARIFA!H97</f>
        <v>200</v>
      </c>
      <c r="I83" s="37">
        <f>$C$15*TARIFA!I97</f>
        <v>275.00000000000006</v>
      </c>
      <c r="J83" s="37">
        <f>$C$15*TARIFA!J97</f>
        <v>237.50000000000003</v>
      </c>
      <c r="K83" s="37">
        <f>$C$15*TARIFA!K97</f>
        <v>237.50000000000003</v>
      </c>
      <c r="L83" s="37">
        <f>$C$15*TARIFA!L97</f>
        <v>237.50000000000003</v>
      </c>
      <c r="M83" s="15"/>
      <c r="N83" s="63" t="str">
        <f>TARIFA!N97</f>
        <v>Ficres</v>
      </c>
    </row>
    <row r="84" spans="2:14" ht="17.25" thickTop="1" thickBot="1" x14ac:dyDescent="0.25">
      <c r="B84" s="189" t="s">
        <v>16</v>
      </c>
      <c r="C84" s="190"/>
      <c r="D84" s="37">
        <f>$C$15*TARIFA!D98</f>
        <v>0</v>
      </c>
      <c r="E84" s="37">
        <f>$C$15*TARIFA!E98</f>
        <v>0</v>
      </c>
      <c r="F84" s="37">
        <f>$C$15*TARIFA!F98</f>
        <v>74.999999999999986</v>
      </c>
      <c r="G84" s="37">
        <f>$C$15*TARIFA!G98</f>
        <v>99.999999999999986</v>
      </c>
      <c r="H84" s="37">
        <f>$C$15*TARIFA!H98</f>
        <v>125</v>
      </c>
      <c r="I84" s="37">
        <f>$C$15*TARIFA!I98</f>
        <v>200.00000000000003</v>
      </c>
      <c r="J84" s="37">
        <f>$C$15*TARIFA!J98</f>
        <v>200.00000000000003</v>
      </c>
      <c r="K84" s="37">
        <f>$C$15*TARIFA!K98</f>
        <v>200.00000000000003</v>
      </c>
      <c r="L84" s="37">
        <f>$C$15*TARIFA!L98</f>
        <v>200.00000000000003</v>
      </c>
      <c r="M84" s="15"/>
      <c r="N84" s="64">
        <f>TARIFA!N98</f>
        <v>9801</v>
      </c>
    </row>
    <row r="85" spans="2:14" ht="17.25" thickTop="1" thickBot="1" x14ac:dyDescent="0.25">
      <c r="B85" s="191" t="s">
        <v>17</v>
      </c>
      <c r="C85" s="191"/>
      <c r="D85" s="62"/>
      <c r="E85" s="62"/>
      <c r="F85" s="38"/>
      <c r="G85" s="38"/>
      <c r="H85" s="38"/>
      <c r="I85" s="62"/>
      <c r="J85" s="38"/>
      <c r="K85" s="62"/>
      <c r="L85" s="62"/>
      <c r="M85" s="15"/>
    </row>
    <row r="86" spans="2:14" ht="17.25" thickTop="1" thickBot="1" x14ac:dyDescent="0.25">
      <c r="B86" s="187" t="s">
        <v>42</v>
      </c>
      <c r="C86" s="188"/>
      <c r="D86" s="39">
        <f>$C$15*TARIFA!D100</f>
        <v>243.63335492383945</v>
      </c>
      <c r="E86" s="39">
        <f>$C$15*TARIFA!E100</f>
        <v>169.67127108307244</v>
      </c>
      <c r="F86" s="39">
        <f>$C$15*TARIFA!F100</f>
        <v>134.09533764325326</v>
      </c>
      <c r="G86" s="39">
        <f>$C$15*TARIFA!G100</f>
        <v>113.33883474478337</v>
      </c>
      <c r="H86" s="39">
        <f>$C$15*TARIFA!H100</f>
        <v>99.01783227693339</v>
      </c>
      <c r="I86" s="39">
        <f>$C$15*TARIFA!I100</f>
        <v>89.423875730230435</v>
      </c>
      <c r="J86" s="39">
        <f>$C$15*TARIFA!J100</f>
        <v>82.397001888439732</v>
      </c>
      <c r="K86" s="39">
        <f>$C$15*TARIFA!K100</f>
        <v>76.72070769533299</v>
      </c>
      <c r="L86" s="39">
        <f>$C$15*TARIFA!L100</f>
        <v>72.888249346420452</v>
      </c>
      <c r="M86" s="15"/>
    </row>
    <row r="87" spans="2:14" ht="17.25" thickTop="1" thickBot="1" x14ac:dyDescent="0.25">
      <c r="B87" s="187" t="s">
        <v>43</v>
      </c>
      <c r="C87" s="188"/>
      <c r="D87" s="39">
        <f>$C$15*TARIFA!D101</f>
        <v>248.32072153922263</v>
      </c>
      <c r="E87" s="39">
        <f>$C$15*TARIFA!E101</f>
        <v>174.73193703104917</v>
      </c>
      <c r="F87" s="39">
        <f>$C$15*TARIFA!F101</f>
        <v>139.75518584326565</v>
      </c>
      <c r="G87" s="39">
        <f>$C$15*TARIFA!G101</f>
        <v>119.73861387045591</v>
      </c>
      <c r="H87" s="39">
        <f>$C$15*TARIFA!H101</f>
        <v>105.86032050578429</v>
      </c>
      <c r="I87" s="39">
        <f>$C$15*TARIFA!I101</f>
        <v>97.176091121622093</v>
      </c>
      <c r="J87" s="39">
        <f>$C$15*TARIFA!J101</f>
        <v>91.200161222911944</v>
      </c>
      <c r="K87" s="39">
        <f>$C$15*TARIFA!K101</f>
        <v>88.538550105322969</v>
      </c>
      <c r="L87" s="39">
        <f>$C$15*TARIFA!L101</f>
        <v>85.816887700363395</v>
      </c>
      <c r="M87" s="15"/>
    </row>
    <row r="88" spans="2:14" ht="17.25" thickTop="1" thickBot="1" x14ac:dyDescent="0.25">
      <c r="B88" s="187" t="s">
        <v>44</v>
      </c>
      <c r="C88" s="188"/>
      <c r="D88" s="39">
        <f>$C$15*TARIFA!D102</f>
        <v>240.67143271215232</v>
      </c>
      <c r="E88" s="39">
        <f>$C$15*TARIFA!E102</f>
        <v>168.81201979768696</v>
      </c>
      <c r="F88" s="39">
        <f>$C$15*TARIFA!F102</f>
        <v>133.28390779570248</v>
      </c>
      <c r="G88" s="39">
        <f>$C$15*TARIFA!G102</f>
        <v>112.30766803503701</v>
      </c>
      <c r="H88" s="39">
        <f>$C$15*TARIFA!H102</f>
        <v>98.366742336038939</v>
      </c>
      <c r="I88" s="39">
        <f>$C$15*TARIFA!I102</f>
        <v>88.875747832286081</v>
      </c>
      <c r="J88" s="39">
        <f>$C$15*TARIFA!J102</f>
        <v>82.043026535432887</v>
      </c>
      <c r="K88" s="39">
        <f>$C$15*TARIFA!K102</f>
        <v>78.520182088462221</v>
      </c>
      <c r="L88" s="39">
        <f>$C$15*TARIFA!L102</f>
        <v>74.444956078780294</v>
      </c>
      <c r="M88" s="15"/>
    </row>
    <row r="89" spans="2:14" ht="17.25" thickTop="1" thickBot="1" x14ac:dyDescent="0.25">
      <c r="B89" s="187" t="s">
        <v>23</v>
      </c>
      <c r="C89" s="188"/>
      <c r="D89" s="39">
        <f>$C$15*TARIFA!D103</f>
        <v>236.25587019600397</v>
      </c>
      <c r="E89" s="39">
        <f>$C$15*TARIFA!E103</f>
        <v>164.07227575893961</v>
      </c>
      <c r="F89" s="39">
        <f>$C$15*TARIFA!F103</f>
        <v>128.10955670754862</v>
      </c>
      <c r="G89" s="39">
        <f>$C$15*TARIFA!G103</f>
        <v>106.63467157234888</v>
      </c>
      <c r="H89" s="39">
        <f>$C$15*TARIFA!H103</f>
        <v>92.403154037865264</v>
      </c>
      <c r="I89" s="39">
        <f>$C$15*TARIFA!I103</f>
        <v>82.310133059538771</v>
      </c>
      <c r="J89" s="39">
        <f>$C$15*TARIFA!J103</f>
        <v>74.803088311677413</v>
      </c>
      <c r="K89" s="39">
        <f>$C$15*TARIFA!K103</f>
        <v>69.019435687475067</v>
      </c>
      <c r="L89" s="39">
        <f>$C$15*TARIFA!L103</f>
        <v>64.441561792527168</v>
      </c>
      <c r="M89" s="15"/>
    </row>
    <row r="90" spans="2:14" ht="14.25" thickTop="1" x14ac:dyDescent="0.2"/>
    <row r="92" spans="2:14" ht="14.25" thickBot="1" x14ac:dyDescent="0.25"/>
    <row r="93" spans="2:14" ht="17.25" thickTop="1" thickBot="1" x14ac:dyDescent="0.25">
      <c r="B93" s="192" t="s">
        <v>4</v>
      </c>
      <c r="C93" s="193"/>
      <c r="D93" s="34">
        <v>24</v>
      </c>
      <c r="E93" s="34">
        <v>36</v>
      </c>
      <c r="F93" s="34">
        <v>48</v>
      </c>
      <c r="G93" s="34">
        <v>60</v>
      </c>
      <c r="H93" s="66">
        <v>72</v>
      </c>
      <c r="I93" s="34">
        <v>84</v>
      </c>
      <c r="J93" s="34">
        <v>96</v>
      </c>
      <c r="K93" s="35">
        <v>108</v>
      </c>
      <c r="L93" s="35">
        <v>120</v>
      </c>
      <c r="M93" s="15"/>
      <c r="N93" s="63" t="s">
        <v>9</v>
      </c>
    </row>
    <row r="94" spans="2:14" ht="17.25" thickTop="1" thickBot="1" x14ac:dyDescent="0.25">
      <c r="B94" s="194" t="s">
        <v>10</v>
      </c>
      <c r="C94" s="195"/>
      <c r="D94" s="36">
        <f>+TARIFA!D108</f>
        <v>8.7499999999999994E-2</v>
      </c>
      <c r="E94" s="36">
        <f>+TARIFA!E108</f>
        <v>8.7499999999999994E-2</v>
      </c>
      <c r="F94" s="36">
        <f>+TARIFA!F108</f>
        <v>8.7499999999999994E-2</v>
      </c>
      <c r="G94" s="36">
        <f>+TARIFA!G108</f>
        <v>8.7499999999999994E-2</v>
      </c>
      <c r="H94" s="36">
        <f>+TARIFA!H108</f>
        <v>8.7499999999999994E-2</v>
      </c>
      <c r="I94" s="36">
        <f>+TARIFA!I108</f>
        <v>8.7499999999999994E-2</v>
      </c>
      <c r="J94" s="36">
        <f>+TARIFA!J108</f>
        <v>8.7499999999999994E-2</v>
      </c>
      <c r="K94" s="36">
        <f>+TARIFA!K108</f>
        <v>8.7499999999999994E-2</v>
      </c>
      <c r="L94" s="36">
        <f>+TARIFA!L108</f>
        <v>8.7499999999999994E-2</v>
      </c>
      <c r="M94" s="15"/>
      <c r="N94" s="64">
        <f>TARIFA!N108</f>
        <v>640</v>
      </c>
    </row>
    <row r="95" spans="2:14" ht="17.25" thickTop="1" thickBot="1" x14ac:dyDescent="0.25">
      <c r="B95" s="189" t="s">
        <v>39</v>
      </c>
      <c r="C95" s="190"/>
      <c r="D95" s="37">
        <f>$C$15*TARIFA!D109</f>
        <v>99.999999999999986</v>
      </c>
      <c r="E95" s="37">
        <f>$C$15*TARIFA!E109</f>
        <v>174.99999999999997</v>
      </c>
      <c r="F95" s="37">
        <f>$C$15*TARIFA!F109</f>
        <v>249.99999999999997</v>
      </c>
      <c r="G95" s="37">
        <f>$C$15*TARIFA!G109</f>
        <v>300</v>
      </c>
      <c r="H95" s="37">
        <f>$C$15*TARIFA!H109</f>
        <v>350.00000000000006</v>
      </c>
      <c r="I95" s="37">
        <f>$C$15*TARIFA!I109</f>
        <v>425.00000000000006</v>
      </c>
      <c r="J95" s="37">
        <f>$C$15*TARIFA!J109</f>
        <v>425.00000000000006</v>
      </c>
      <c r="K95" s="37">
        <f>$C$15*TARIFA!K109</f>
        <v>425.00000000000006</v>
      </c>
      <c r="L95" s="37">
        <f>$C$15*TARIFA!L109</f>
        <v>425.00000000000006</v>
      </c>
      <c r="M95" s="15"/>
      <c r="N95" s="63" t="s">
        <v>12</v>
      </c>
    </row>
    <row r="96" spans="2:14" ht="17.25" thickTop="1" thickBot="1" x14ac:dyDescent="0.25">
      <c r="B96" s="189" t="s">
        <v>40</v>
      </c>
      <c r="C96" s="190"/>
      <c r="D96" s="37">
        <f>$C$15*TARIFA!D110</f>
        <v>162.5</v>
      </c>
      <c r="E96" s="37">
        <f>$C$15*TARIFA!E110</f>
        <v>237.5</v>
      </c>
      <c r="F96" s="37">
        <f>$C$15*TARIFA!F110</f>
        <v>312.5</v>
      </c>
      <c r="G96" s="37">
        <f>$C$15*TARIFA!G110</f>
        <v>375.00000000000006</v>
      </c>
      <c r="H96" s="37">
        <f>$C$15*TARIFA!H110</f>
        <v>425.00000000000006</v>
      </c>
      <c r="I96" s="37">
        <f>$C$15*TARIFA!I110</f>
        <v>500</v>
      </c>
      <c r="J96" s="37">
        <f>$C$15*TARIFA!J110</f>
        <v>462.5</v>
      </c>
      <c r="K96" s="37">
        <f>$C$15*TARIFA!K110</f>
        <v>462.5</v>
      </c>
      <c r="L96" s="37">
        <f>$C$15*TARIFA!L110</f>
        <v>462.5</v>
      </c>
      <c r="M96" s="15"/>
      <c r="N96" s="64">
        <f>TARIFA!N110</f>
        <v>640</v>
      </c>
    </row>
    <row r="97" spans="2:14" ht="17.25" thickTop="1" thickBot="1" x14ac:dyDescent="0.25">
      <c r="B97" s="189" t="s">
        <v>41</v>
      </c>
      <c r="C97" s="190"/>
      <c r="D97" s="37">
        <f>$C$15*TARIFA!D111</f>
        <v>62.499999999999986</v>
      </c>
      <c r="E97" s="37">
        <f>$C$15*TARIFA!E111</f>
        <v>137.49999999999997</v>
      </c>
      <c r="F97" s="37">
        <f>$C$15*TARIFA!F111</f>
        <v>212.49999999999997</v>
      </c>
      <c r="G97" s="37">
        <f>$C$15*TARIFA!G111</f>
        <v>225.00000000000003</v>
      </c>
      <c r="H97" s="37">
        <f>$C$15*TARIFA!H111</f>
        <v>250</v>
      </c>
      <c r="I97" s="37">
        <f>$C$15*TARIFA!I111</f>
        <v>325</v>
      </c>
      <c r="J97" s="37">
        <f>$C$15*TARIFA!J111</f>
        <v>287.5</v>
      </c>
      <c r="K97" s="37">
        <f>$C$15*TARIFA!K111</f>
        <v>287.5</v>
      </c>
      <c r="L97" s="37">
        <f>$C$15*TARIFA!L111</f>
        <v>287.5</v>
      </c>
      <c r="M97" s="15"/>
      <c r="N97" s="63" t="str">
        <f>TARIFA!N111</f>
        <v>Ficres</v>
      </c>
    </row>
    <row r="98" spans="2:14" ht="17.25" thickTop="1" thickBot="1" x14ac:dyDescent="0.25">
      <c r="B98" s="189" t="s">
        <v>16</v>
      </c>
      <c r="C98" s="190"/>
      <c r="D98" s="37">
        <f>$C$15*TARIFA!D112</f>
        <v>0</v>
      </c>
      <c r="E98" s="37">
        <f>$C$15*TARIFA!E112</f>
        <v>74.999999999999986</v>
      </c>
      <c r="F98" s="37">
        <f>$C$15*TARIFA!F112</f>
        <v>149.99999999999997</v>
      </c>
      <c r="G98" s="37">
        <f>$C$15*TARIFA!G112</f>
        <v>150.00000000000003</v>
      </c>
      <c r="H98" s="37">
        <f>$C$15*TARIFA!H112</f>
        <v>175.00000000000003</v>
      </c>
      <c r="I98" s="37">
        <f>$C$15*TARIFA!I112</f>
        <v>250</v>
      </c>
      <c r="J98" s="37">
        <f>$C$15*TARIFA!J112</f>
        <v>250</v>
      </c>
      <c r="K98" s="37">
        <f>$C$15*TARIFA!K112</f>
        <v>250</v>
      </c>
      <c r="L98" s="37">
        <f>$C$15*TARIFA!L112</f>
        <v>250</v>
      </c>
      <c r="M98" s="15"/>
      <c r="N98" s="64">
        <f>TARIFA!N112</f>
        <v>9802</v>
      </c>
    </row>
    <row r="99" spans="2:14" ht="17.25" thickTop="1" thickBot="1" x14ac:dyDescent="0.25">
      <c r="B99" s="191" t="s">
        <v>17</v>
      </c>
      <c r="C99" s="191"/>
      <c r="D99" s="62"/>
      <c r="E99" s="62"/>
      <c r="F99" s="38"/>
      <c r="G99" s="38"/>
      <c r="H99" s="38"/>
      <c r="I99" s="62"/>
      <c r="J99" s="38"/>
      <c r="K99" s="62"/>
      <c r="L99" s="62"/>
      <c r="M99" s="15"/>
    </row>
    <row r="100" spans="2:14" ht="17.25" thickTop="1" thickBot="1" x14ac:dyDescent="0.25">
      <c r="B100" s="187" t="s">
        <v>42</v>
      </c>
      <c r="C100" s="188"/>
      <c r="D100" s="39">
        <f>$C$15*TARIFA!D114</f>
        <v>244.24677469060825</v>
      </c>
      <c r="E100" s="39">
        <f>$C$15*TARIFA!E114</f>
        <v>170.29459315747869</v>
      </c>
      <c r="F100" s="39">
        <f>$C$15*TARIFA!F114</f>
        <v>134.73838632100438</v>
      </c>
      <c r="G100" s="39">
        <f>$C$15*TARIFA!G114</f>
        <v>114.00562161685602</v>
      </c>
      <c r="H100" s="39">
        <f>$C$15*TARIFA!H114</f>
        <v>99.704702339449426</v>
      </c>
      <c r="I100" s="39">
        <f>$C$15*TARIFA!I114</f>
        <v>90.135398703492783</v>
      </c>
      <c r="J100" s="39">
        <f>$C$15*TARIFA!J114</f>
        <v>83.133886016407061</v>
      </c>
      <c r="K100" s="39">
        <f>$C$15*TARIFA!K114</f>
        <v>77.479947851676883</v>
      </c>
      <c r="L100" s="39">
        <f>$C$15*TARIFA!L114</f>
        <v>73.676627674637629</v>
      </c>
      <c r="M100" s="15"/>
    </row>
    <row r="101" spans="2:14" ht="17.25" thickTop="1" thickBot="1" x14ac:dyDescent="0.25">
      <c r="B101" s="187" t="s">
        <v>43</v>
      </c>
      <c r="C101" s="188"/>
      <c r="D101" s="39">
        <f>$C$15*TARIFA!D115</f>
        <v>248.94594315199424</v>
      </c>
      <c r="E101" s="39">
        <f>$C$15*TARIFA!E115</f>
        <v>175.37385049559728</v>
      </c>
      <c r="F101" s="39">
        <f>$C$15*TARIFA!F115</f>
        <v>140.42537609033053</v>
      </c>
      <c r="G101" s="39">
        <f>$C$15*TARIFA!G115</f>
        <v>120.44305146229088</v>
      </c>
      <c r="H101" s="39">
        <f>$C$15*TARIFA!H115</f>
        <v>106.59465575926077</v>
      </c>
      <c r="I101" s="39">
        <f>$C$15*TARIFA!I115</f>
        <v>97.949296495693076</v>
      </c>
      <c r="J101" s="39">
        <f>$C$15*TARIFA!J115</f>
        <v>92.015772831744727</v>
      </c>
      <c r="K101" s="39">
        <f>$C$15*TARIFA!K115</f>
        <v>89.414741483684253</v>
      </c>
      <c r="L101" s="39">
        <f>$C$15*TARIFA!L115</f>
        <v>86.745105555294415</v>
      </c>
      <c r="M101" s="15"/>
    </row>
    <row r="102" spans="2:14" ht="17.25" thickTop="1" thickBot="1" x14ac:dyDescent="0.25">
      <c r="B102" s="187" t="s">
        <v>44</v>
      </c>
      <c r="C102" s="188"/>
      <c r="D102" s="39">
        <f>$C$15*TARIFA!D116</f>
        <v>241.27739495475393</v>
      </c>
      <c r="E102" s="39">
        <f>$C$15*TARIFA!E116</f>
        <v>169.43218523697033</v>
      </c>
      <c r="F102" s="39">
        <f>$C$15*TARIFA!F116</f>
        <v>133.92306529498521</v>
      </c>
      <c r="G102" s="39">
        <f>$C$15*TARIFA!G116</f>
        <v>112.96838842136781</v>
      </c>
      <c r="H102" s="39">
        <f>$C$15*TARIFA!H116</f>
        <v>99.049095897050904</v>
      </c>
      <c r="I102" s="39">
        <f>$C$15*TARIFA!I116</f>
        <v>89.582909491654462</v>
      </c>
      <c r="J102" s="39">
        <f>$C$15*TARIFA!J116</f>
        <v>82.776745028567134</v>
      </c>
      <c r="K102" s="39">
        <f>$C$15*TARIFA!K116</f>
        <v>79.297230125632794</v>
      </c>
      <c r="L102" s="39">
        <f>$C$15*TARIFA!L116</f>
        <v>75.250172153303438</v>
      </c>
      <c r="M102" s="15"/>
    </row>
    <row r="103" spans="2:14" ht="17.25" thickTop="1" thickBot="1" x14ac:dyDescent="0.25">
      <c r="B103" s="187" t="s">
        <v>23</v>
      </c>
      <c r="C103" s="188"/>
      <c r="D103" s="39">
        <f>$C$15*TARIFA!D117</f>
        <v>236.8507149406355</v>
      </c>
      <c r="E103" s="39">
        <f>$C$15*TARIFA!E117</f>
        <v>164.67502878027196</v>
      </c>
      <c r="F103" s="39">
        <f>$C$15*TARIFA!F117</f>
        <v>128.72390081895418</v>
      </c>
      <c r="G103" s="39">
        <f>$C$15*TARIFA!G117</f>
        <v>107.26201699435123</v>
      </c>
      <c r="H103" s="39">
        <f>$C$15*TARIFA!H117</f>
        <v>93.044139189036358</v>
      </c>
      <c r="I103" s="39">
        <f>$C$15*TARIFA!I117</f>
        <v>82.965053796600316</v>
      </c>
      <c r="J103" s="39">
        <f>$C$15*TARIFA!J117</f>
        <v>75.472059357182772</v>
      </c>
      <c r="K103" s="39">
        <f>$C$15*TARIFA!K117</f>
        <v>69.702462848150148</v>
      </c>
      <c r="L103" s="39">
        <f>$C$15*TARIFA!L117</f>
        <v>65.138578543639341</v>
      </c>
      <c r="M103" s="15"/>
    </row>
    <row r="104" spans="2:14" ht="14.25" thickTop="1" x14ac:dyDescent="0.2"/>
    <row r="106" spans="2:14" ht="14.25" thickBot="1" x14ac:dyDescent="0.25"/>
    <row r="107" spans="2:14" ht="17.25" thickTop="1" thickBot="1" x14ac:dyDescent="0.25">
      <c r="B107" s="192" t="s">
        <v>4</v>
      </c>
      <c r="C107" s="193"/>
      <c r="D107" s="34">
        <v>24</v>
      </c>
      <c r="E107" s="34">
        <v>36</v>
      </c>
      <c r="F107" s="34">
        <v>48</v>
      </c>
      <c r="G107" s="34">
        <v>60</v>
      </c>
      <c r="H107" s="66">
        <v>72</v>
      </c>
      <c r="I107" s="34">
        <v>84</v>
      </c>
      <c r="J107" s="34">
        <v>96</v>
      </c>
      <c r="K107" s="35">
        <v>108</v>
      </c>
      <c r="L107" s="35">
        <v>120</v>
      </c>
      <c r="M107" s="15"/>
      <c r="N107" s="63" t="s">
        <v>9</v>
      </c>
    </row>
    <row r="108" spans="2:14" ht="17.25" thickTop="1" thickBot="1" x14ac:dyDescent="0.25">
      <c r="B108" s="194" t="s">
        <v>10</v>
      </c>
      <c r="C108" s="195"/>
      <c r="D108" s="36">
        <f>+TARIFA!D122</f>
        <v>8.9899999999999994E-2</v>
      </c>
      <c r="E108" s="36">
        <f>+TARIFA!E122</f>
        <v>8.9899999999999994E-2</v>
      </c>
      <c r="F108" s="36">
        <f>+TARIFA!F122</f>
        <v>8.9899999999999994E-2</v>
      </c>
      <c r="G108" s="36">
        <f>+TARIFA!G122</f>
        <v>8.9899999999999994E-2</v>
      </c>
      <c r="H108" s="36">
        <f>+TARIFA!H122</f>
        <v>8.9899999999999994E-2</v>
      </c>
      <c r="I108" s="36">
        <f>+TARIFA!I122</f>
        <v>8.9899999999999994E-2</v>
      </c>
      <c r="J108" s="36">
        <f>+TARIFA!J122</f>
        <v>8.9899999999999994E-2</v>
      </c>
      <c r="K108" s="36">
        <f>+TARIFA!K122</f>
        <v>8.9899999999999994E-2</v>
      </c>
      <c r="L108" s="36">
        <f>+TARIFA!L122</f>
        <v>8.9899999999999994E-2</v>
      </c>
      <c r="M108" s="15"/>
      <c r="N108" s="64">
        <f>TARIFA!N122</f>
        <v>641</v>
      </c>
    </row>
    <row r="109" spans="2:14" ht="17.25" thickTop="1" thickBot="1" x14ac:dyDescent="0.25">
      <c r="B109" s="189" t="s">
        <v>39</v>
      </c>
      <c r="C109" s="190"/>
      <c r="D109" s="37">
        <f>$C$15*TARIFA!D123</f>
        <v>112.5</v>
      </c>
      <c r="E109" s="37">
        <f>$C$15*TARIFA!E123</f>
        <v>249.99999999999997</v>
      </c>
      <c r="F109" s="37">
        <f>$C$15*TARIFA!F123</f>
        <v>300</v>
      </c>
      <c r="G109" s="37">
        <f>$C$15*TARIFA!G123</f>
        <v>350.00000000000006</v>
      </c>
      <c r="H109" s="37">
        <f>$C$15*TARIFA!H123</f>
        <v>387.5</v>
      </c>
      <c r="I109" s="37">
        <f>$C$15*TARIFA!I123</f>
        <v>462.5</v>
      </c>
      <c r="J109" s="37">
        <f>$C$15*TARIFA!J123</f>
        <v>462.5</v>
      </c>
      <c r="K109" s="37">
        <f>$C$15*TARIFA!K123</f>
        <v>462.5</v>
      </c>
      <c r="L109" s="37">
        <f>$C$15*TARIFA!L123</f>
        <v>462.5</v>
      </c>
      <c r="M109" s="15"/>
      <c r="N109" s="63" t="s">
        <v>12</v>
      </c>
    </row>
    <row r="110" spans="2:14" ht="17.25" thickTop="1" thickBot="1" x14ac:dyDescent="0.25">
      <c r="B110" s="189" t="s">
        <v>40</v>
      </c>
      <c r="C110" s="190"/>
      <c r="D110" s="37">
        <f>$C$15*TARIFA!D124</f>
        <v>175.00000000000003</v>
      </c>
      <c r="E110" s="37">
        <f>$C$15*TARIFA!E124</f>
        <v>312.5</v>
      </c>
      <c r="F110" s="37">
        <f>$C$15*TARIFA!F124</f>
        <v>362.50000000000006</v>
      </c>
      <c r="G110" s="37">
        <f>$C$15*TARIFA!G124</f>
        <v>425.00000000000006</v>
      </c>
      <c r="H110" s="37">
        <f>$C$15*TARIFA!H124</f>
        <v>462.5</v>
      </c>
      <c r="I110" s="37">
        <f>$C$15*TARIFA!I124</f>
        <v>537.5</v>
      </c>
      <c r="J110" s="37">
        <f>$C$15*TARIFA!J124</f>
        <v>500</v>
      </c>
      <c r="K110" s="37">
        <f>$C$15*TARIFA!K124</f>
        <v>500</v>
      </c>
      <c r="L110" s="37">
        <f>$C$15*TARIFA!L124</f>
        <v>500</v>
      </c>
      <c r="M110" s="15"/>
      <c r="N110" s="64">
        <f>TARIFA!N124</f>
        <v>641</v>
      </c>
    </row>
    <row r="111" spans="2:14" ht="17.25" thickTop="1" thickBot="1" x14ac:dyDescent="0.25">
      <c r="B111" s="189" t="s">
        <v>41</v>
      </c>
      <c r="C111" s="190"/>
      <c r="D111" s="37">
        <f>$C$15*TARIFA!D125</f>
        <v>75</v>
      </c>
      <c r="E111" s="37">
        <f>$C$15*TARIFA!E125</f>
        <v>212.49999999999997</v>
      </c>
      <c r="F111" s="37">
        <f>$C$15*TARIFA!F125</f>
        <v>262.5</v>
      </c>
      <c r="G111" s="37">
        <f>$C$15*TARIFA!G125</f>
        <v>275.00000000000006</v>
      </c>
      <c r="H111" s="37">
        <f>$C$15*TARIFA!H125</f>
        <v>287.5</v>
      </c>
      <c r="I111" s="37">
        <f>$C$15*TARIFA!I125</f>
        <v>362.5</v>
      </c>
      <c r="J111" s="37">
        <f>$C$15*TARIFA!J125</f>
        <v>325</v>
      </c>
      <c r="K111" s="37">
        <f>$C$15*TARIFA!K125</f>
        <v>325</v>
      </c>
      <c r="L111" s="37">
        <f>$C$15*TARIFA!L125</f>
        <v>325</v>
      </c>
      <c r="M111" s="15"/>
      <c r="N111" s="63" t="str">
        <f>TARIFA!N125</f>
        <v>Ficres</v>
      </c>
    </row>
    <row r="112" spans="2:14" ht="17.25" thickTop="1" thickBot="1" x14ac:dyDescent="0.25">
      <c r="B112" s="189" t="s">
        <v>16</v>
      </c>
      <c r="C112" s="190"/>
      <c r="D112" s="37">
        <f>$C$15*TARIFA!D126</f>
        <v>12.499999999999993</v>
      </c>
      <c r="E112" s="37">
        <f>$C$15*TARIFA!E126</f>
        <v>149.99999999999997</v>
      </c>
      <c r="F112" s="37">
        <f>$C$15*TARIFA!F126</f>
        <v>200.00000000000003</v>
      </c>
      <c r="G112" s="37">
        <f>$C$15*TARIFA!G126</f>
        <v>200.00000000000003</v>
      </c>
      <c r="H112" s="37">
        <f>$C$15*TARIFA!H126</f>
        <v>212.49999999999997</v>
      </c>
      <c r="I112" s="37">
        <f>$C$15*TARIFA!I126</f>
        <v>287.5</v>
      </c>
      <c r="J112" s="37">
        <f>$C$15*TARIFA!J126</f>
        <v>287.5</v>
      </c>
      <c r="K112" s="37">
        <f>$C$15*TARIFA!K126</f>
        <v>287.5</v>
      </c>
      <c r="L112" s="37">
        <f>$C$15*TARIFA!L126</f>
        <v>287.5</v>
      </c>
      <c r="M112" s="15"/>
      <c r="N112" s="64">
        <f>TARIFA!N126</f>
        <v>9803</v>
      </c>
    </row>
    <row r="113" spans="2:14" ht="17.25" thickTop="1" thickBot="1" x14ac:dyDescent="0.25">
      <c r="B113" s="191" t="s">
        <v>17</v>
      </c>
      <c r="C113" s="191"/>
      <c r="D113" s="62"/>
      <c r="E113" s="62"/>
      <c r="F113" s="38"/>
      <c r="G113" s="38"/>
      <c r="H113" s="38"/>
      <c r="I113" s="62"/>
      <c r="J113" s="38"/>
      <c r="K113" s="62"/>
      <c r="L113" s="62"/>
      <c r="M113" s="15"/>
    </row>
    <row r="114" spans="2:14" ht="17.25" thickTop="1" thickBot="1" x14ac:dyDescent="0.25">
      <c r="B114" s="187" t="s">
        <v>42</v>
      </c>
      <c r="C114" s="188"/>
      <c r="D114" s="39">
        <f>$C$15*TARIFA!D128</f>
        <v>244.83651949185099</v>
      </c>
      <c r="E114" s="39">
        <f>$C$15*TARIFA!E128</f>
        <v>170.89427505830989</v>
      </c>
      <c r="F114" s="39">
        <f>$C$15*TARIFA!F128</f>
        <v>135.35744901412056</v>
      </c>
      <c r="G114" s="39">
        <f>$C$15*TARIFA!G128</f>
        <v>114.64792581456361</v>
      </c>
      <c r="H114" s="39">
        <f>$C$15*TARIFA!H128</f>
        <v>100.36672398089782</v>
      </c>
      <c r="I114" s="39">
        <f>$C$15*TARIFA!I128</f>
        <v>90.821537124274258</v>
      </c>
      <c r="J114" s="39">
        <f>$C$15*TARIFA!J128</f>
        <v>83.844819526218501</v>
      </c>
      <c r="K114" s="39">
        <f>$C$15*TARIFA!K128</f>
        <v>78.21276924470709</v>
      </c>
      <c r="L114" s="39">
        <f>$C$15*TARIFA!L128</f>
        <v>74.437874568826629</v>
      </c>
      <c r="M114" s="15"/>
    </row>
    <row r="115" spans="2:14" ht="17.25" thickTop="1" thickBot="1" x14ac:dyDescent="0.25">
      <c r="B115" s="187" t="s">
        <v>43</v>
      </c>
      <c r="C115" s="188"/>
      <c r="D115" s="39">
        <f>$C$15*TARIFA!D129</f>
        <v>249.54703430642337</v>
      </c>
      <c r="E115" s="39">
        <f>$C$15*TARIFA!E129</f>
        <v>175.9914186877009</v>
      </c>
      <c r="F115" s="39">
        <f>$C$15*TARIFA!F129</f>
        <v>141.07056796087301</v>
      </c>
      <c r="G115" s="39">
        <f>$C$15*TARIFA!G129</f>
        <v>121.12162394355791</v>
      </c>
      <c r="H115" s="39">
        <f>$C$15*TARIFA!H129</f>
        <v>107.3024254764314</v>
      </c>
      <c r="I115" s="39">
        <f>$C$15*TARIFA!I129</f>
        <v>98.69491671350886</v>
      </c>
      <c r="J115" s="39">
        <f>$C$15*TARIFA!J129</f>
        <v>92.802661301319858</v>
      </c>
      <c r="K115" s="39">
        <f>$C$15*TARIFA!K129</f>
        <v>90.260444626605121</v>
      </c>
      <c r="L115" s="39">
        <f>$C$15*TARIFA!L129</f>
        <v>87.641379506399758</v>
      </c>
      <c r="M115" s="15"/>
    </row>
    <row r="116" spans="2:14" ht="17.25" thickTop="1" thickBot="1" x14ac:dyDescent="0.25">
      <c r="B116" s="187" t="s">
        <v>44</v>
      </c>
      <c r="C116" s="188"/>
      <c r="D116" s="39">
        <f>$C$15*TARIFA!D130</f>
        <v>241.85997005533488</v>
      </c>
      <c r="E116" s="39">
        <f>$C$15*TARIFA!E130</f>
        <v>170.02883022152912</v>
      </c>
      <c r="F116" s="39">
        <f>$C$15*TARIFA!F130</f>
        <v>134.53838195221726</v>
      </c>
      <c r="G116" s="39">
        <f>$C$15*TARIFA!G130</f>
        <v>113.60484887886315</v>
      </c>
      <c r="H116" s="39">
        <f>$C$15*TARIFA!H130</f>
        <v>99.706764427332473</v>
      </c>
      <c r="I116" s="39">
        <f>$C$15*TARIFA!I130</f>
        <v>90.264842194363339</v>
      </c>
      <c r="J116" s="39">
        <f>$C$15*TARIFA!J130</f>
        <v>83.484624386718551</v>
      </c>
      <c r="K116" s="39">
        <f>$C$15*TARIFA!K130</f>
        <v>80.047239750772789</v>
      </c>
      <c r="L116" s="39">
        <f>$C$15*TARIFA!L130</f>
        <v>76.027677335704851</v>
      </c>
      <c r="M116" s="15"/>
    </row>
    <row r="117" spans="2:14" ht="17.25" thickTop="1" thickBot="1" x14ac:dyDescent="0.25">
      <c r="B117" s="187" t="s">
        <v>23</v>
      </c>
      <c r="C117" s="188"/>
      <c r="D117" s="39">
        <f>$C$15*TARIFA!D131</f>
        <v>237.42260162361751</v>
      </c>
      <c r="E117" s="39">
        <f>$C$15*TARIFA!E131</f>
        <v>165.25492173193518</v>
      </c>
      <c r="F117" s="39">
        <f>$C$15*TARIFA!F131</f>
        <v>129.31532963805512</v>
      </c>
      <c r="G117" s="39">
        <f>$C$15*TARIFA!G131</f>
        <v>107.86632792913647</v>
      </c>
      <c r="H117" s="39">
        <f>$C$15*TARIFA!H131</f>
        <v>93.6619358657003</v>
      </c>
      <c r="I117" s="39">
        <f>$C$15*TARIFA!I131</f>
        <v>83.596609343154341</v>
      </c>
      <c r="J117" s="39">
        <f>$C$15*TARIFA!J131</f>
        <v>76.117471458343431</v>
      </c>
      <c r="K117" s="39">
        <f>$C$15*TARIFA!K131</f>
        <v>70.361723177284603</v>
      </c>
      <c r="L117" s="39">
        <f>$C$15*TARIFA!L131</f>
        <v>65.811607999156905</v>
      </c>
      <c r="M117" s="15"/>
    </row>
    <row r="118" spans="2:14" ht="14.25" thickTop="1" x14ac:dyDescent="0.2"/>
    <row r="120" spans="2:14" ht="14.25" thickBot="1" x14ac:dyDescent="0.25"/>
    <row r="121" spans="2:14" ht="17.25" thickTop="1" thickBot="1" x14ac:dyDescent="0.25">
      <c r="B121" s="192" t="s">
        <v>4</v>
      </c>
      <c r="C121" s="193"/>
      <c r="D121" s="34">
        <v>24</v>
      </c>
      <c r="E121" s="34">
        <v>36</v>
      </c>
      <c r="F121" s="34">
        <v>48</v>
      </c>
      <c r="G121" s="34">
        <v>60</v>
      </c>
      <c r="H121" s="66">
        <v>72</v>
      </c>
      <c r="I121" s="34">
        <v>84</v>
      </c>
      <c r="J121" s="34">
        <v>96</v>
      </c>
      <c r="K121" s="35">
        <v>108</v>
      </c>
      <c r="L121" s="35">
        <v>120</v>
      </c>
      <c r="M121" s="15"/>
      <c r="N121" s="63" t="s">
        <v>9</v>
      </c>
    </row>
    <row r="122" spans="2:14" ht="17.25" thickTop="1" thickBot="1" x14ac:dyDescent="0.25">
      <c r="B122" s="194" t="s">
        <v>10</v>
      </c>
      <c r="C122" s="195"/>
      <c r="D122" s="36">
        <f>+TARIFA!D136</f>
        <v>9.2499999999999999E-2</v>
      </c>
      <c r="E122" s="36">
        <f>+TARIFA!E136</f>
        <v>9.2499999999999999E-2</v>
      </c>
      <c r="F122" s="36">
        <f>+TARIFA!F136</f>
        <v>9.2499999999999999E-2</v>
      </c>
      <c r="G122" s="36">
        <f>+TARIFA!G136</f>
        <v>9.2499999999999999E-2</v>
      </c>
      <c r="H122" s="36">
        <f>+TARIFA!H136</f>
        <v>9.2499999999999999E-2</v>
      </c>
      <c r="I122" s="36">
        <f>+TARIFA!I136</f>
        <v>9.2499999999999999E-2</v>
      </c>
      <c r="J122" s="36">
        <f>+TARIFA!J136</f>
        <v>9.2499999999999999E-2</v>
      </c>
      <c r="K122" s="36">
        <f>+TARIFA!K136</f>
        <v>9.2499999999999999E-2</v>
      </c>
      <c r="L122" s="36">
        <f>+TARIFA!L136</f>
        <v>9.2499999999999999E-2</v>
      </c>
      <c r="M122" s="15"/>
      <c r="N122" s="64">
        <f>TARIFA!N136</f>
        <v>642</v>
      </c>
    </row>
    <row r="123" spans="2:14" ht="17.25" thickTop="1" thickBot="1" x14ac:dyDescent="0.25">
      <c r="B123" s="189" t="s">
        <v>39</v>
      </c>
      <c r="C123" s="190"/>
      <c r="D123" s="37">
        <f>$C$15*TARIFA!D137</f>
        <v>125</v>
      </c>
      <c r="E123" s="37">
        <f>$C$15*TARIFA!E137</f>
        <v>275</v>
      </c>
      <c r="F123" s="37">
        <f>$C$15*TARIFA!F137</f>
        <v>275</v>
      </c>
      <c r="G123" s="37">
        <f>$C$15*TARIFA!G137</f>
        <v>375.00000000000006</v>
      </c>
      <c r="H123" s="37">
        <f>$C$15*TARIFA!H137</f>
        <v>425.00000000000006</v>
      </c>
      <c r="I123" s="37">
        <f>$C$15*TARIFA!I137</f>
        <v>500</v>
      </c>
      <c r="J123" s="37">
        <f>$C$15*TARIFA!J137</f>
        <v>500</v>
      </c>
      <c r="K123" s="37">
        <f>$C$15*TARIFA!K137</f>
        <v>500</v>
      </c>
      <c r="L123" s="37">
        <f>$C$15*TARIFA!L137</f>
        <v>500</v>
      </c>
      <c r="M123" s="15"/>
      <c r="N123" s="63" t="s">
        <v>12</v>
      </c>
    </row>
    <row r="124" spans="2:14" ht="17.25" thickTop="1" thickBot="1" x14ac:dyDescent="0.25">
      <c r="B124" s="189" t="s">
        <v>40</v>
      </c>
      <c r="C124" s="190"/>
      <c r="D124" s="37">
        <f>$C$15*TARIFA!D138</f>
        <v>187.50000000000003</v>
      </c>
      <c r="E124" s="37">
        <f>$C$15*TARIFA!E138</f>
        <v>337.5</v>
      </c>
      <c r="F124" s="37">
        <f>$C$15*TARIFA!F138</f>
        <v>337.5</v>
      </c>
      <c r="G124" s="37">
        <f>$C$15*TARIFA!G138</f>
        <v>450.00000000000006</v>
      </c>
      <c r="H124" s="37">
        <f>$C$15*TARIFA!H138</f>
        <v>500</v>
      </c>
      <c r="I124" s="37">
        <f>$C$15*TARIFA!I138</f>
        <v>575</v>
      </c>
      <c r="J124" s="37">
        <f>$C$15*TARIFA!J138</f>
        <v>537.50000000000011</v>
      </c>
      <c r="K124" s="37">
        <f>$C$15*TARIFA!K138</f>
        <v>537.50000000000011</v>
      </c>
      <c r="L124" s="37">
        <f>$C$15*TARIFA!L138</f>
        <v>537.50000000000011</v>
      </c>
      <c r="M124" s="15"/>
      <c r="N124" s="64">
        <f>TARIFA!N138</f>
        <v>642</v>
      </c>
    </row>
    <row r="125" spans="2:14" ht="17.25" thickTop="1" thickBot="1" x14ac:dyDescent="0.25">
      <c r="B125" s="189" t="s">
        <v>41</v>
      </c>
      <c r="C125" s="190"/>
      <c r="D125" s="37">
        <f>$C$15*TARIFA!D139</f>
        <v>87.500000000000014</v>
      </c>
      <c r="E125" s="37">
        <f>$C$15*TARIFA!E139</f>
        <v>237.5</v>
      </c>
      <c r="F125" s="37">
        <f>$C$15*TARIFA!F139</f>
        <v>237.5</v>
      </c>
      <c r="G125" s="37">
        <f>$C$15*TARIFA!G139</f>
        <v>300.00000000000006</v>
      </c>
      <c r="H125" s="37">
        <f>$C$15*TARIFA!H139</f>
        <v>325</v>
      </c>
      <c r="I125" s="37">
        <f>$C$15*TARIFA!I139</f>
        <v>400</v>
      </c>
      <c r="J125" s="37">
        <f>$C$15*TARIFA!J139</f>
        <v>362.50000000000006</v>
      </c>
      <c r="K125" s="37">
        <f>$C$15*TARIFA!K139</f>
        <v>362.50000000000006</v>
      </c>
      <c r="L125" s="37">
        <f>$C$15*TARIFA!L139</f>
        <v>362.50000000000006</v>
      </c>
      <c r="M125" s="15"/>
      <c r="N125" s="63" t="str">
        <f>TARIFA!N139</f>
        <v>Ficres</v>
      </c>
    </row>
    <row r="126" spans="2:14" ht="17.25" thickTop="1" thickBot="1" x14ac:dyDescent="0.25">
      <c r="B126" s="189" t="s">
        <v>16</v>
      </c>
      <c r="C126" s="190"/>
      <c r="D126" s="37">
        <f>$C$15*TARIFA!D140</f>
        <v>25.000000000000004</v>
      </c>
      <c r="E126" s="37">
        <f>$C$15*TARIFA!E140</f>
        <v>175.00000000000003</v>
      </c>
      <c r="F126" s="37">
        <f>$C$15*TARIFA!F140</f>
        <v>175.00000000000003</v>
      </c>
      <c r="G126" s="37">
        <f>$C$15*TARIFA!G140</f>
        <v>225.00000000000006</v>
      </c>
      <c r="H126" s="37">
        <f>$C$15*TARIFA!H140</f>
        <v>250</v>
      </c>
      <c r="I126" s="37">
        <f>$C$15*TARIFA!I140</f>
        <v>325</v>
      </c>
      <c r="J126" s="37">
        <f>$C$15*TARIFA!J140</f>
        <v>325</v>
      </c>
      <c r="K126" s="37">
        <f>$C$15*TARIFA!K140</f>
        <v>325</v>
      </c>
      <c r="L126" s="37">
        <f>$C$15*TARIFA!L140</f>
        <v>325</v>
      </c>
      <c r="M126" s="15"/>
      <c r="N126" s="64">
        <f>TARIFA!N140</f>
        <v>9804</v>
      </c>
    </row>
    <row r="127" spans="2:14" ht="17.25" thickTop="1" thickBot="1" x14ac:dyDescent="0.25">
      <c r="B127" s="191" t="s">
        <v>17</v>
      </c>
      <c r="C127" s="191"/>
      <c r="D127" s="62"/>
      <c r="E127" s="62"/>
      <c r="F127" s="38"/>
      <c r="G127" s="38"/>
      <c r="H127" s="38"/>
      <c r="I127" s="62"/>
      <c r="J127" s="38"/>
      <c r="K127" s="62"/>
      <c r="L127" s="62"/>
      <c r="M127" s="15"/>
    </row>
    <row r="128" spans="2:14" ht="17.25" thickTop="1" thickBot="1" x14ac:dyDescent="0.25">
      <c r="B128" s="187" t="s">
        <v>42</v>
      </c>
      <c r="C128" s="188"/>
      <c r="D128" s="39">
        <f>$C$15*TARIFA!D142</f>
        <v>245.47636192861629</v>
      </c>
      <c r="E128" s="39">
        <f>$C$15*TARIFA!E142</f>
        <v>171.54535846002443</v>
      </c>
      <c r="F128" s="39">
        <f>$C$15*TARIFA!F142</f>
        <v>136.03001733304785</v>
      </c>
      <c r="G128" s="39">
        <f>$C$15*TARIFA!G142</f>
        <v>115.34617156236841</v>
      </c>
      <c r="H128" s="39">
        <f>$C$15*TARIFA!H142</f>
        <v>101.0868119487306</v>
      </c>
      <c r="I128" s="39">
        <f>$C$15*TARIFA!I142</f>
        <v>91.568246189341778</v>
      </c>
      <c r="J128" s="39">
        <f>$C$15*TARIFA!J142</f>
        <v>84.618881871564525</v>
      </c>
      <c r="K128" s="39">
        <f>$C$15*TARIFA!K142</f>
        <v>79.011009856528545</v>
      </c>
      <c r="L128" s="39">
        <f>$C$15*TARIFA!L142</f>
        <v>75.267404235736322</v>
      </c>
      <c r="M128" s="15"/>
    </row>
    <row r="129" spans="2:14" ht="17.25" thickTop="1" thickBot="1" x14ac:dyDescent="0.25">
      <c r="B129" s="187" t="s">
        <v>43</v>
      </c>
      <c r="C129" s="188"/>
      <c r="D129" s="39">
        <f>$C$15*TARIFA!D143</f>
        <v>250.19918694627285</v>
      </c>
      <c r="E129" s="39">
        <f>$C$15*TARIFA!E143</f>
        <v>176.66192149718734</v>
      </c>
      <c r="F129" s="39">
        <f>$C$15*TARIFA!F143</f>
        <v>141.77152380360366</v>
      </c>
      <c r="G129" s="39">
        <f>$C$15*TARIFA!G143</f>
        <v>121.85929676480539</v>
      </c>
      <c r="H129" s="39">
        <f>$C$15*TARIFA!H143</f>
        <v>108.07227411191697</v>
      </c>
      <c r="I129" s="39">
        <f>$C$15*TARIFA!I143</f>
        <v>99.506358485136417</v>
      </c>
      <c r="J129" s="39">
        <f>$C$15*TARIFA!J143</f>
        <v>93.659423186754992</v>
      </c>
      <c r="K129" s="39">
        <f>$C$15*TARIFA!K143</f>
        <v>91.181643981106859</v>
      </c>
      <c r="L129" s="39">
        <f>$C$15*TARIFA!L143</f>
        <v>88.618047966784516</v>
      </c>
      <c r="M129" s="15"/>
    </row>
    <row r="130" spans="2:14" ht="17.25" thickTop="1" thickBot="1" x14ac:dyDescent="0.25">
      <c r="B130" s="187" t="s">
        <v>44</v>
      </c>
      <c r="C130" s="188"/>
      <c r="D130" s="39">
        <f>$C$15*TARIFA!D144</f>
        <v>242.49203373977772</v>
      </c>
      <c r="E130" s="39">
        <f>$C$15*TARIFA!E144</f>
        <v>170.67661639887419</v>
      </c>
      <c r="F130" s="39">
        <f>$C$15*TARIFA!F144</f>
        <v>135.20688046515363</v>
      </c>
      <c r="G130" s="39">
        <f>$C$15*TARIFA!G144</f>
        <v>114.29674192530148</v>
      </c>
      <c r="H130" s="39">
        <f>$C$15*TARIFA!H144</f>
        <v>100.42211746993374</v>
      </c>
      <c r="I130" s="39">
        <f>$C$15*TARIFA!I144</f>
        <v>91.006974270714252</v>
      </c>
      <c r="J130" s="39">
        <f>$C$15*TARIFA!J144</f>
        <v>84.255361380587402</v>
      </c>
      <c r="K130" s="39">
        <f>$C$15*TARIFA!K144</f>
        <v>80.864202994119395</v>
      </c>
      <c r="L130" s="39">
        <f>$C$15*TARIFA!L144</f>
        <v>76.87492363634837</v>
      </c>
      <c r="M130" s="15"/>
    </row>
    <row r="131" spans="2:14" ht="17.25" thickTop="1" thickBot="1" x14ac:dyDescent="0.25">
      <c r="B131" s="187" t="s">
        <v>23</v>
      </c>
      <c r="C131" s="188"/>
      <c r="D131" s="39">
        <f>$C$15*TARIFA!D145</f>
        <v>238.04306893086928</v>
      </c>
      <c r="E131" s="39">
        <f>$C$15*TARIFA!E145</f>
        <v>165.88451998240075</v>
      </c>
      <c r="F131" s="39">
        <f>$C$15*TARIFA!F145</f>
        <v>129.9578756855735</v>
      </c>
      <c r="G131" s="39">
        <f>$C$15*TARIFA!G145</f>
        <v>108.52327138688084</v>
      </c>
      <c r="H131" s="39">
        <f>$C$15*TARIFA!H145</f>
        <v>94.333919869817564</v>
      </c>
      <c r="I131" s="39">
        <f>$C$15*TARIFA!I145</f>
        <v>84.283917089554038</v>
      </c>
      <c r="J131" s="39">
        <f>$C$15*TARIFA!J145</f>
        <v>76.820194283817813</v>
      </c>
      <c r="K131" s="39">
        <f>$C$15*TARIFA!K145</f>
        <v>71.079835903636493</v>
      </c>
      <c r="L131" s="39">
        <f>$C$15*TARIFA!L145</f>
        <v>66.545007247571149</v>
      </c>
      <c r="M131" s="15"/>
    </row>
    <row r="132" spans="2:14" ht="14.25" thickTop="1" x14ac:dyDescent="0.2"/>
    <row r="134" spans="2:14" ht="14.25" thickBot="1" x14ac:dyDescent="0.25"/>
    <row r="135" spans="2:14" ht="17.25" thickTop="1" thickBot="1" x14ac:dyDescent="0.25">
      <c r="B135" s="192" t="s">
        <v>4</v>
      </c>
      <c r="C135" s="193"/>
      <c r="D135" s="34">
        <v>24</v>
      </c>
      <c r="E135" s="34">
        <v>36</v>
      </c>
      <c r="F135" s="34">
        <v>48</v>
      </c>
      <c r="G135" s="34">
        <v>60</v>
      </c>
      <c r="H135" s="66">
        <v>72</v>
      </c>
      <c r="I135" s="34">
        <v>84</v>
      </c>
      <c r="J135" s="34">
        <v>96</v>
      </c>
      <c r="K135" s="35">
        <v>108</v>
      </c>
      <c r="L135" s="35">
        <v>120</v>
      </c>
      <c r="M135" s="15"/>
      <c r="N135" s="63" t="s">
        <v>9</v>
      </c>
    </row>
    <row r="136" spans="2:14" ht="17.25" thickTop="1" thickBot="1" x14ac:dyDescent="0.25">
      <c r="B136" s="194" t="s">
        <v>10</v>
      </c>
      <c r="C136" s="195"/>
      <c r="D136" s="36">
        <f>+TARIFA!D150</f>
        <v>9.5000000000000001E-2</v>
      </c>
      <c r="E136" s="36">
        <f>+TARIFA!E150</f>
        <v>9.5000000000000001E-2</v>
      </c>
      <c r="F136" s="36">
        <f>+TARIFA!F150</f>
        <v>9.5000000000000001E-2</v>
      </c>
      <c r="G136" s="36">
        <f>+TARIFA!G150</f>
        <v>9.5000000000000001E-2</v>
      </c>
      <c r="H136" s="36">
        <f>+TARIFA!H150</f>
        <v>9.5000000000000001E-2</v>
      </c>
      <c r="I136" s="36">
        <f>+TARIFA!I150</f>
        <v>9.5000000000000001E-2</v>
      </c>
      <c r="J136" s="36">
        <f>+TARIFA!J150</f>
        <v>9.5000000000000001E-2</v>
      </c>
      <c r="K136" s="36">
        <f>+TARIFA!K150</f>
        <v>9.5000000000000001E-2</v>
      </c>
      <c r="L136" s="36">
        <f>+TARIFA!L150</f>
        <v>9.5000000000000001E-2</v>
      </c>
      <c r="M136" s="15"/>
      <c r="N136" s="64">
        <f>TARIFA!N150</f>
        <v>643</v>
      </c>
    </row>
    <row r="137" spans="2:14" ht="17.25" thickTop="1" thickBot="1" x14ac:dyDescent="0.25">
      <c r="B137" s="189" t="s">
        <v>39</v>
      </c>
      <c r="C137" s="190"/>
      <c r="D137" s="37">
        <f>$C$15*TARIFA!D151</f>
        <v>137.49999999999997</v>
      </c>
      <c r="E137" s="37">
        <f>$C$15*TARIFA!E151</f>
        <v>300</v>
      </c>
      <c r="F137" s="37">
        <f>$C$15*TARIFA!F151</f>
        <v>375.00000000000006</v>
      </c>
      <c r="G137" s="37">
        <f>$C$15*TARIFA!G151</f>
        <v>400</v>
      </c>
      <c r="H137" s="37">
        <f>$C$15*TARIFA!H151</f>
        <v>450.00000000000006</v>
      </c>
      <c r="I137" s="37">
        <f>$C$15*TARIFA!I151</f>
        <v>525</v>
      </c>
      <c r="J137" s="37">
        <f>$C$15*TARIFA!J151</f>
        <v>525</v>
      </c>
      <c r="K137" s="37">
        <f>$C$15*TARIFA!K151</f>
        <v>525</v>
      </c>
      <c r="L137" s="37">
        <f>$C$15*TARIFA!L151</f>
        <v>525</v>
      </c>
      <c r="M137" s="15"/>
      <c r="N137" s="63" t="s">
        <v>12</v>
      </c>
    </row>
    <row r="138" spans="2:14" ht="17.25" thickTop="1" thickBot="1" x14ac:dyDescent="0.25">
      <c r="B138" s="189" t="s">
        <v>40</v>
      </c>
      <c r="C138" s="190"/>
      <c r="D138" s="37">
        <f>$C$15*TARIFA!D152</f>
        <v>199.99999999999997</v>
      </c>
      <c r="E138" s="37">
        <f>$C$15*TARIFA!E152</f>
        <v>362.50000000000006</v>
      </c>
      <c r="F138" s="37">
        <f>$C$15*TARIFA!F152</f>
        <v>437.50000000000006</v>
      </c>
      <c r="G138" s="37">
        <f>$C$15*TARIFA!G152</f>
        <v>475</v>
      </c>
      <c r="H138" s="37">
        <f>$C$15*TARIFA!H152</f>
        <v>525</v>
      </c>
      <c r="I138" s="37">
        <f>$C$15*TARIFA!I152</f>
        <v>600</v>
      </c>
      <c r="J138" s="37">
        <f>$C$15*TARIFA!J152</f>
        <v>562.50000000000011</v>
      </c>
      <c r="K138" s="37">
        <f>$C$15*TARIFA!K152</f>
        <v>562.50000000000011</v>
      </c>
      <c r="L138" s="37">
        <f>$C$15*TARIFA!L152</f>
        <v>562.50000000000011</v>
      </c>
      <c r="M138" s="15"/>
      <c r="N138" s="64">
        <f>TARIFA!N152</f>
        <v>643</v>
      </c>
    </row>
    <row r="139" spans="2:14" ht="17.25" thickTop="1" thickBot="1" x14ac:dyDescent="0.25">
      <c r="B139" s="189" t="s">
        <v>41</v>
      </c>
      <c r="C139" s="190"/>
      <c r="D139" s="37">
        <f>$C$15*TARIFA!D153</f>
        <v>99.999999999999986</v>
      </c>
      <c r="E139" s="37">
        <f>$C$15*TARIFA!E153</f>
        <v>262.5</v>
      </c>
      <c r="F139" s="37">
        <f>$C$15*TARIFA!F153</f>
        <v>337.5</v>
      </c>
      <c r="G139" s="37">
        <f>$C$15*TARIFA!G153</f>
        <v>325</v>
      </c>
      <c r="H139" s="37">
        <f>$C$15*TARIFA!H153</f>
        <v>350.00000000000006</v>
      </c>
      <c r="I139" s="37">
        <f>$C$15*TARIFA!I153</f>
        <v>425.00000000000006</v>
      </c>
      <c r="J139" s="37">
        <f>$C$15*TARIFA!J153</f>
        <v>387.50000000000006</v>
      </c>
      <c r="K139" s="37">
        <f>$C$15*TARIFA!K153</f>
        <v>387.50000000000006</v>
      </c>
      <c r="L139" s="37">
        <f>$C$15*TARIFA!L153</f>
        <v>387.50000000000006</v>
      </c>
      <c r="M139" s="15"/>
      <c r="N139" s="63" t="str">
        <f>TARIFA!N153</f>
        <v>Ficres</v>
      </c>
    </row>
    <row r="140" spans="2:14" ht="17.25" thickTop="1" thickBot="1" x14ac:dyDescent="0.25">
      <c r="B140" s="189" t="s">
        <v>16</v>
      </c>
      <c r="C140" s="190"/>
      <c r="D140" s="37">
        <f>$C$15*TARIFA!D154</f>
        <v>37.499999999999979</v>
      </c>
      <c r="E140" s="37">
        <f>$C$15*TARIFA!E154</f>
        <v>200.00000000000003</v>
      </c>
      <c r="F140" s="37">
        <f>$C$15*TARIFA!F154</f>
        <v>275.00000000000006</v>
      </c>
      <c r="G140" s="37">
        <f>$C$15*TARIFA!G154</f>
        <v>250</v>
      </c>
      <c r="H140" s="37">
        <f>$C$15*TARIFA!H154</f>
        <v>275.00000000000006</v>
      </c>
      <c r="I140" s="37">
        <f>$C$15*TARIFA!I154</f>
        <v>350.00000000000006</v>
      </c>
      <c r="J140" s="37">
        <f>$C$15*TARIFA!J154</f>
        <v>350.00000000000006</v>
      </c>
      <c r="K140" s="37">
        <f>$C$15*TARIFA!K154</f>
        <v>350.00000000000006</v>
      </c>
      <c r="L140" s="37">
        <f>$C$15*TARIFA!L154</f>
        <v>350.00000000000006</v>
      </c>
      <c r="M140" s="15"/>
      <c r="N140" s="64">
        <f>TARIFA!N154</f>
        <v>9805</v>
      </c>
    </row>
    <row r="141" spans="2:14" ht="17.25" thickTop="1" thickBot="1" x14ac:dyDescent="0.25">
      <c r="B141" s="191" t="s">
        <v>17</v>
      </c>
      <c r="C141" s="191"/>
      <c r="D141" s="62"/>
      <c r="E141" s="62"/>
      <c r="F141" s="38"/>
      <c r="G141" s="38"/>
      <c r="H141" s="38"/>
      <c r="I141" s="62"/>
      <c r="J141" s="38"/>
      <c r="K141" s="62"/>
      <c r="L141" s="62"/>
      <c r="M141" s="15"/>
    </row>
    <row r="142" spans="2:14" ht="17.25" thickTop="1" thickBot="1" x14ac:dyDescent="0.25">
      <c r="B142" s="187" t="s">
        <v>42</v>
      </c>
      <c r="C142" s="188"/>
      <c r="D142" s="39">
        <f>$C$15*TARIFA!D156</f>
        <v>246.09252850626439</v>
      </c>
      <c r="E142" s="39">
        <f>$C$15*TARIFA!E156</f>
        <v>172.17279973833692</v>
      </c>
      <c r="F142" s="39">
        <f>$C$15*TARIFA!F156</f>
        <v>136.67859590583416</v>
      </c>
      <c r="G142" s="39">
        <f>$C$15*TARIFA!G156</f>
        <v>116.01992804583988</v>
      </c>
      <c r="H142" s="39">
        <f>$C$15*TARIFA!H156</f>
        <v>101.78204088961836</v>
      </c>
      <c r="I142" s="39">
        <f>$C$15*TARIFA!I156</f>
        <v>92.289554561007236</v>
      </c>
      <c r="J142" s="39">
        <f>$C$15*TARIFA!J156</f>
        <v>85.366970216997018</v>
      </c>
      <c r="K142" s="39">
        <f>$C$15*TARIFA!K156</f>
        <v>79.782799325521481</v>
      </c>
      <c r="L142" s="39">
        <f>$C$15*TARIFA!L156</f>
        <v>76.069758743314466</v>
      </c>
      <c r="M142" s="15"/>
    </row>
    <row r="143" spans="2:14" ht="17.25" thickTop="1" thickBot="1" x14ac:dyDescent="0.25">
      <c r="B143" s="187" t="s">
        <v>43</v>
      </c>
      <c r="C143" s="188"/>
      <c r="D143" s="39">
        <f>$C$15*TARIFA!D157</f>
        <v>250.8272082169965</v>
      </c>
      <c r="E143" s="39">
        <f>$C$15*TARIFA!E157</f>
        <v>177.30807702624631</v>
      </c>
      <c r="F143" s="39">
        <f>$C$15*TARIFA!F157</f>
        <v>142.44747734954169</v>
      </c>
      <c r="G143" s="39">
        <f>$C$15*TARIFA!G157</f>
        <v>122.5710975134082</v>
      </c>
      <c r="H143" s="39">
        <f>$C$15*TARIFA!H157</f>
        <v>108.81554587231503</v>
      </c>
      <c r="I143" s="39">
        <f>$C$15*TARIFA!I157</f>
        <v>100.29019756032041</v>
      </c>
      <c r="J143" s="39">
        <f>$C$15*TARIFA!J157</f>
        <v>94.487436053106606</v>
      </c>
      <c r="K143" s="39">
        <f>$C$15*TARIFA!K157</f>
        <v>92.072317733003842</v>
      </c>
      <c r="L143" s="39">
        <f>$C$15*TARIFA!L157</f>
        <v>89.562721042213468</v>
      </c>
      <c r="M143" s="15"/>
    </row>
    <row r="144" spans="2:14" ht="17.25" thickTop="1" thickBot="1" x14ac:dyDescent="0.25">
      <c r="B144" s="187" t="s">
        <v>44</v>
      </c>
      <c r="C144" s="188"/>
      <c r="D144" s="39">
        <f>$C$15*TARIFA!D158</f>
        <v>243.10070939947249</v>
      </c>
      <c r="E144" s="39">
        <f>$C$15*TARIFA!E158</f>
        <v>171.30088018154203</v>
      </c>
      <c r="F144" s="39">
        <f>$C$15*TARIFA!F158</f>
        <v>135.85153439729478</v>
      </c>
      <c r="G144" s="39">
        <f>$C$15*TARIFA!G158</f>
        <v>114.96436851289218</v>
      </c>
      <c r="H144" s="39">
        <f>$C$15*TARIFA!H158</f>
        <v>101.11277494566598</v>
      </c>
      <c r="I144" s="39">
        <f>$C$15*TARIFA!I158</f>
        <v>91.723861348421011</v>
      </c>
      <c r="J144" s="39">
        <f>$C$15*TARIFA!J158</f>
        <v>85.000235958163216</v>
      </c>
      <c r="K144" s="39">
        <f>$C$15*TARIFA!K158</f>
        <v>81.654094686463239</v>
      </c>
      <c r="L144" s="39">
        <f>$C$15*TARIFA!L158</f>
        <v>77.69441438570604</v>
      </c>
      <c r="M144" s="15"/>
    </row>
    <row r="145" spans="2:14" ht="17.25" thickTop="1" thickBot="1" x14ac:dyDescent="0.25">
      <c r="B145" s="187" t="s">
        <v>23</v>
      </c>
      <c r="C145" s="188"/>
      <c r="D145" s="39">
        <f>$C$15*TARIFA!D159</f>
        <v>238.64057730993932</v>
      </c>
      <c r="E145" s="39">
        <f>$C$15*TARIFA!E159</f>
        <v>166.49125627771281</v>
      </c>
      <c r="F145" s="39">
        <f>$C$15*TARIFA!F159</f>
        <v>130.57750284718833</v>
      </c>
      <c r="G145" s="39">
        <f>$C$15*TARIFA!G159</f>
        <v>109.15717415724636</v>
      </c>
      <c r="H145" s="39">
        <f>$C$15*TARIFA!H159</f>
        <v>94.982705502053633</v>
      </c>
      <c r="I145" s="39">
        <f>$C$15*TARIFA!I159</f>
        <v>84.947844788548551</v>
      </c>
      <c r="J145" s="39">
        <f>$C$15*TARIFA!J159</f>
        <v>77.499336938111085</v>
      </c>
      <c r="K145" s="39">
        <f>$C$15*TARIFA!K159</f>
        <v>71.774152669208618</v>
      </c>
      <c r="L145" s="39">
        <f>$C$15*TARIFA!L159</f>
        <v>67.254380542213866</v>
      </c>
      <c r="M145" s="15"/>
    </row>
    <row r="146" spans="2:14" ht="14.25" thickTop="1" x14ac:dyDescent="0.2"/>
    <row r="148" spans="2:14" ht="14.25" thickBot="1" x14ac:dyDescent="0.25"/>
    <row r="149" spans="2:14" ht="17.25" thickTop="1" thickBot="1" x14ac:dyDescent="0.25">
      <c r="B149" s="192" t="s">
        <v>4</v>
      </c>
      <c r="C149" s="193"/>
      <c r="D149" s="34">
        <v>24</v>
      </c>
      <c r="E149" s="34">
        <v>36</v>
      </c>
      <c r="F149" s="34">
        <v>48</v>
      </c>
      <c r="G149" s="34">
        <v>60</v>
      </c>
      <c r="H149" s="66">
        <v>72</v>
      </c>
      <c r="I149" s="34">
        <v>84</v>
      </c>
      <c r="J149" s="34">
        <v>96</v>
      </c>
      <c r="K149" s="35">
        <v>108</v>
      </c>
      <c r="L149" s="35">
        <v>120</v>
      </c>
      <c r="M149" s="15"/>
      <c r="N149" s="63" t="s">
        <v>9</v>
      </c>
    </row>
    <row r="150" spans="2:14" ht="17.25" thickTop="1" thickBot="1" x14ac:dyDescent="0.25">
      <c r="B150" s="194" t="s">
        <v>10</v>
      </c>
      <c r="C150" s="195"/>
      <c r="D150" s="36">
        <f>+TARIFA!D164</f>
        <v>9.7500000000000003E-2</v>
      </c>
      <c r="E150" s="36">
        <f>+TARIFA!E164</f>
        <v>9.7500000000000003E-2</v>
      </c>
      <c r="F150" s="36">
        <f>+TARIFA!F164</f>
        <v>9.7500000000000003E-2</v>
      </c>
      <c r="G150" s="36">
        <f>+TARIFA!G164</f>
        <v>9.7500000000000003E-2</v>
      </c>
      <c r="H150" s="36">
        <f>+TARIFA!H164</f>
        <v>9.7500000000000003E-2</v>
      </c>
      <c r="I150" s="36">
        <f>+TARIFA!I164</f>
        <v>9.7500000000000003E-2</v>
      </c>
      <c r="J150" s="36">
        <f>+TARIFA!J164</f>
        <v>9.7500000000000003E-2</v>
      </c>
      <c r="K150" s="36">
        <f>+TARIFA!K164</f>
        <v>9.7500000000000003E-2</v>
      </c>
      <c r="L150" s="36">
        <f>+TARIFA!L164</f>
        <v>9.7500000000000003E-2</v>
      </c>
      <c r="M150" s="15"/>
      <c r="N150" s="64">
        <f>TARIFA!N164</f>
        <v>644</v>
      </c>
    </row>
    <row r="151" spans="2:14" ht="17.25" thickTop="1" thickBot="1" x14ac:dyDescent="0.25">
      <c r="B151" s="189" t="s">
        <v>39</v>
      </c>
      <c r="C151" s="190"/>
      <c r="D151" s="37">
        <f>$C$15*TARIFA!D165</f>
        <v>150</v>
      </c>
      <c r="E151" s="37">
        <f>$C$15*TARIFA!E165</f>
        <v>325</v>
      </c>
      <c r="F151" s="37">
        <f>$C$15*TARIFA!F165</f>
        <v>400</v>
      </c>
      <c r="G151" s="37">
        <f>$C$15*TARIFA!G165</f>
        <v>475</v>
      </c>
      <c r="H151" s="37">
        <f>$C$15*TARIFA!H165</f>
        <v>525</v>
      </c>
      <c r="I151" s="37">
        <f>$C$15*TARIFA!I165</f>
        <v>600</v>
      </c>
      <c r="J151" s="37">
        <f>$C$15*TARIFA!J165</f>
        <v>600</v>
      </c>
      <c r="K151" s="37">
        <f>$C$15*TARIFA!K165</f>
        <v>600</v>
      </c>
      <c r="L151" s="37">
        <f>$C$15*TARIFA!L165</f>
        <v>600</v>
      </c>
      <c r="M151" s="15"/>
      <c r="N151" s="63" t="s">
        <v>12</v>
      </c>
    </row>
    <row r="152" spans="2:14" ht="17.25" thickTop="1" thickBot="1" x14ac:dyDescent="0.25">
      <c r="B152" s="189" t="s">
        <v>40</v>
      </c>
      <c r="C152" s="190"/>
      <c r="D152" s="37">
        <f>$C$15*TARIFA!D166</f>
        <v>212.49999999999997</v>
      </c>
      <c r="E152" s="37">
        <f>$C$15*TARIFA!E166</f>
        <v>387.5</v>
      </c>
      <c r="F152" s="37">
        <f>$C$15*TARIFA!F166</f>
        <v>462.5</v>
      </c>
      <c r="G152" s="37">
        <f>$C$15*TARIFA!G166</f>
        <v>550</v>
      </c>
      <c r="H152" s="37">
        <f>$C$15*TARIFA!H166</f>
        <v>600</v>
      </c>
      <c r="I152" s="37">
        <f>$C$15*TARIFA!I166</f>
        <v>675</v>
      </c>
      <c r="J152" s="37">
        <f>$C$15*TARIFA!J166</f>
        <v>637.5</v>
      </c>
      <c r="K152" s="37">
        <f>$C$15*TARIFA!K166</f>
        <v>637.5</v>
      </c>
      <c r="L152" s="37">
        <f>$C$15*TARIFA!L166</f>
        <v>637.5</v>
      </c>
      <c r="M152" s="15"/>
      <c r="N152" s="64">
        <f>TARIFA!N166</f>
        <v>644</v>
      </c>
    </row>
    <row r="153" spans="2:14" ht="17.25" thickTop="1" thickBot="1" x14ac:dyDescent="0.25">
      <c r="B153" s="189" t="s">
        <v>41</v>
      </c>
      <c r="C153" s="190"/>
      <c r="D153" s="37">
        <f>$C$15*TARIFA!D167</f>
        <v>112.5</v>
      </c>
      <c r="E153" s="37">
        <f>$C$15*TARIFA!E167</f>
        <v>287.5</v>
      </c>
      <c r="F153" s="37">
        <f>$C$15*TARIFA!F167</f>
        <v>362.5</v>
      </c>
      <c r="G153" s="37">
        <f>$C$15*TARIFA!G167</f>
        <v>400</v>
      </c>
      <c r="H153" s="37">
        <f>$C$15*TARIFA!H167</f>
        <v>425.00000000000006</v>
      </c>
      <c r="I153" s="37">
        <f>$C$15*TARIFA!I167</f>
        <v>500</v>
      </c>
      <c r="J153" s="37">
        <f>$C$15*TARIFA!J167</f>
        <v>462.5</v>
      </c>
      <c r="K153" s="37">
        <f>$C$15*TARIFA!K167</f>
        <v>462.5</v>
      </c>
      <c r="L153" s="37">
        <f>$C$15*TARIFA!L167</f>
        <v>462.5</v>
      </c>
      <c r="M153" s="15"/>
      <c r="N153" s="63" t="str">
        <f>TARIFA!N167</f>
        <v>Ficres</v>
      </c>
    </row>
    <row r="154" spans="2:14" ht="17.25" thickTop="1" thickBot="1" x14ac:dyDescent="0.25">
      <c r="B154" s="189" t="s">
        <v>16</v>
      </c>
      <c r="C154" s="190"/>
      <c r="D154" s="37">
        <f>$C$15*TARIFA!D168</f>
        <v>49.999999999999993</v>
      </c>
      <c r="E154" s="37">
        <f>$C$15*TARIFA!E168</f>
        <v>225</v>
      </c>
      <c r="F154" s="37">
        <f>$C$15*TARIFA!F168</f>
        <v>300</v>
      </c>
      <c r="G154" s="37">
        <f>$C$15*TARIFA!G168</f>
        <v>325</v>
      </c>
      <c r="H154" s="37">
        <f>$C$15*TARIFA!H168</f>
        <v>350.00000000000006</v>
      </c>
      <c r="I154" s="37">
        <f>$C$15*TARIFA!I168</f>
        <v>425.00000000000006</v>
      </c>
      <c r="J154" s="37">
        <f>$C$15*TARIFA!J168</f>
        <v>425.00000000000006</v>
      </c>
      <c r="K154" s="37">
        <f>$C$15*TARIFA!K168</f>
        <v>425.00000000000006</v>
      </c>
      <c r="L154" s="37">
        <f>$C$15*TARIFA!L168</f>
        <v>425.00000000000006</v>
      </c>
      <c r="M154" s="15"/>
      <c r="N154" s="64">
        <f>TARIFA!N168</f>
        <v>9806</v>
      </c>
    </row>
    <row r="155" spans="2:14" ht="17.25" thickTop="1" thickBot="1" x14ac:dyDescent="0.25">
      <c r="B155" s="191" t="s">
        <v>17</v>
      </c>
      <c r="C155" s="191"/>
      <c r="D155" s="62"/>
      <c r="E155" s="62"/>
      <c r="F155" s="38"/>
      <c r="G155" s="38"/>
      <c r="H155" s="38"/>
      <c r="I155" s="62"/>
      <c r="J155" s="38"/>
      <c r="K155" s="62"/>
      <c r="L155" s="62"/>
      <c r="M155" s="15"/>
    </row>
    <row r="156" spans="2:14" ht="17.25" thickTop="1" thickBot="1" x14ac:dyDescent="0.25">
      <c r="B156" s="187" t="s">
        <v>42</v>
      </c>
      <c r="C156" s="188"/>
      <c r="D156" s="39">
        <f>$C$15*TARIFA!D170</f>
        <v>246.70960978697514</v>
      </c>
      <c r="E156" s="39">
        <f>$C$15*TARIFA!E170</f>
        <v>172.80161211107179</v>
      </c>
      <c r="F156" s="39">
        <f>$C$15*TARIFA!F170</f>
        <v>137.32901395936867</v>
      </c>
      <c r="G156" s="39">
        <f>$C$15*TARIFA!G170</f>
        <v>116.69600103461097</v>
      </c>
      <c r="H156" s="39">
        <f>$C$15*TARIFA!H170</f>
        <v>102.48004533443256</v>
      </c>
      <c r="I156" s="39">
        <f>$C$15*TARIFA!I170</f>
        <v>93.014108308262351</v>
      </c>
      <c r="J156" s="39">
        <f>$C$15*TARIFA!J170</f>
        <v>86.118769511620414</v>
      </c>
      <c r="K156" s="39">
        <f>$C$15*TARIFA!K170</f>
        <v>80.558738964511008</v>
      </c>
      <c r="L156" s="39">
        <f>$C$15*TARIFA!L170</f>
        <v>76.876727525876774</v>
      </c>
      <c r="M156" s="15"/>
    </row>
    <row r="157" spans="2:14" ht="17.25" thickTop="1" thickBot="1" x14ac:dyDescent="0.25">
      <c r="B157" s="187" t="s">
        <v>43</v>
      </c>
      <c r="C157" s="188"/>
      <c r="D157" s="39">
        <f>$C$15*TARIFA!D171</f>
        <v>251.45616178914733</v>
      </c>
      <c r="E157" s="39">
        <f>$C$15*TARIFA!E171</f>
        <v>177.95564454439881</v>
      </c>
      <c r="F157" s="39">
        <f>$C$15*TARIFA!F171</f>
        <v>143.12534801637543</v>
      </c>
      <c r="G157" s="39">
        <f>$C$15*TARIFA!G171</f>
        <v>123.28534557086348</v>
      </c>
      <c r="H157" s="39">
        <f>$C$15*TARIFA!H171</f>
        <v>109.56178493394017</v>
      </c>
      <c r="I157" s="39">
        <f>$C$15*TARIFA!I171</f>
        <v>101.07756335486708</v>
      </c>
      <c r="J157" s="39">
        <f>$C$15*TARIFA!J171</f>
        <v>95.319556340319906</v>
      </c>
      <c r="K157" s="39">
        <f>$C$15*TARIFA!K171</f>
        <v>92.967780935431506</v>
      </c>
      <c r="L157" s="39">
        <f>$C$15*TARIFA!L171</f>
        <v>90.512826855040885</v>
      </c>
      <c r="M157" s="15"/>
    </row>
    <row r="158" spans="2:14" ht="17.25" thickTop="1" thickBot="1" x14ac:dyDescent="0.25">
      <c r="B158" s="187" t="s">
        <v>44</v>
      </c>
      <c r="C158" s="188"/>
      <c r="D158" s="39">
        <f>$C$15*TARIFA!D172</f>
        <v>243.71028864191624</v>
      </c>
      <c r="E158" s="39">
        <f>$C$15*TARIFA!E172</f>
        <v>171.92650811511933</v>
      </c>
      <c r="F158" s="39">
        <f>$C$15*TARIFA!F172</f>
        <v>136.49801667922605</v>
      </c>
      <c r="G158" s="39">
        <f>$C$15*TARIFA!G172</f>
        <v>115.63429053001312</v>
      </c>
      <c r="H158" s="39">
        <f>$C$15*TARIFA!H172</f>
        <v>101.80618967504945</v>
      </c>
      <c r="I158" s="39">
        <f>$C$15*TARIFA!I172</f>
        <v>92.443973909033446</v>
      </c>
      <c r="J158" s="39">
        <f>$C$15*TARIFA!J172</f>
        <v>85.748805542789825</v>
      </c>
      <c r="K158" s="39">
        <f>$C$15*TARIFA!K172</f>
        <v>82.44823389051048</v>
      </c>
      <c r="L158" s="39">
        <f>$C$15*TARIFA!L172</f>
        <v>78.518617959169262</v>
      </c>
      <c r="M158" s="15"/>
    </row>
    <row r="159" spans="2:14" ht="17.25" thickTop="1" thickBot="1" x14ac:dyDescent="0.25">
      <c r="B159" s="187" t="s">
        <v>23</v>
      </c>
      <c r="C159" s="188"/>
      <c r="D159" s="39">
        <f>$C$15*TARIFA!D173</f>
        <v>239.23897269386191</v>
      </c>
      <c r="E159" s="39">
        <f>$C$15*TARIFA!E173</f>
        <v>167.09931842259692</v>
      </c>
      <c r="F159" s="39">
        <f>$C$15*TARIFA!F173</f>
        <v>131.1988873783535</v>
      </c>
      <c r="G159" s="39">
        <f>$C$15*TARIFA!G173</f>
        <v>109.79325640812606</v>
      </c>
      <c r="H159" s="39">
        <f>$C$15*TARIFA!H173</f>
        <v>95.634081226507931</v>
      </c>
      <c r="I159" s="39">
        <f>$C$15*TARIFA!I173</f>
        <v>85.61475969084232</v>
      </c>
      <c r="J159" s="39">
        <f>$C$15*TARIFA!J173</f>
        <v>78.181848531245407</v>
      </c>
      <c r="K159" s="39">
        <f>$C$15*TARIFA!K173</f>
        <v>72.472203008150672</v>
      </c>
      <c r="L159" s="39">
        <f>$C$15*TARIFA!L173</f>
        <v>67.967833384509134</v>
      </c>
      <c r="M159" s="15"/>
    </row>
    <row r="160" spans="2:14" ht="14.25" thickTop="1" x14ac:dyDescent="0.2">
      <c r="N160" s="8"/>
    </row>
    <row r="161" spans="2:14" x14ac:dyDescent="0.2">
      <c r="N161" s="8"/>
    </row>
    <row r="162" spans="2:14" ht="14.25" thickBot="1" x14ac:dyDescent="0.25">
      <c r="N162" s="8"/>
    </row>
    <row r="163" spans="2:14" ht="17.25" thickTop="1" thickBot="1" x14ac:dyDescent="0.25">
      <c r="B163" s="192" t="s">
        <v>4</v>
      </c>
      <c r="C163" s="193"/>
      <c r="D163" s="34">
        <v>24</v>
      </c>
      <c r="E163" s="34">
        <v>36</v>
      </c>
      <c r="F163" s="34">
        <v>48</v>
      </c>
      <c r="G163" s="34">
        <v>60</v>
      </c>
      <c r="H163" s="66">
        <v>72</v>
      </c>
      <c r="I163" s="34">
        <v>84</v>
      </c>
      <c r="J163" s="34">
        <v>96</v>
      </c>
      <c r="K163" s="35">
        <v>108</v>
      </c>
      <c r="L163" s="35">
        <v>120</v>
      </c>
      <c r="M163" s="15"/>
      <c r="N163" s="63" t="s">
        <v>9</v>
      </c>
    </row>
    <row r="164" spans="2:14" ht="17.25" thickTop="1" thickBot="1" x14ac:dyDescent="0.25">
      <c r="B164" s="194" t="s">
        <v>10</v>
      </c>
      <c r="C164" s="195"/>
      <c r="D164" s="36">
        <f>+TARIFA!D178</f>
        <v>9.9900000000000003E-2</v>
      </c>
      <c r="E164" s="36">
        <f>+TARIFA!E178</f>
        <v>9.9900000000000003E-2</v>
      </c>
      <c r="F164" s="36">
        <f>+TARIFA!F178</f>
        <v>9.9900000000000003E-2</v>
      </c>
      <c r="G164" s="36">
        <f>+TARIFA!G178</f>
        <v>9.9900000000000003E-2</v>
      </c>
      <c r="H164" s="36">
        <f>+TARIFA!H178</f>
        <v>9.9900000000000003E-2</v>
      </c>
      <c r="I164" s="36">
        <f>+TARIFA!I178</f>
        <v>9.9900000000000003E-2</v>
      </c>
      <c r="J164" s="36">
        <f>+TARIFA!J178</f>
        <v>9.9900000000000003E-2</v>
      </c>
      <c r="K164" s="36">
        <f>+TARIFA!K178</f>
        <v>9.9900000000000003E-2</v>
      </c>
      <c r="L164" s="36">
        <f>+TARIFA!L178</f>
        <v>9.9900000000000003E-2</v>
      </c>
      <c r="M164" s="15"/>
      <c r="N164" s="64">
        <f>TARIFA!N178</f>
        <v>645</v>
      </c>
    </row>
    <row r="165" spans="2:14" ht="17.25" thickTop="1" thickBot="1" x14ac:dyDescent="0.25">
      <c r="B165" s="189" t="s">
        <v>39</v>
      </c>
      <c r="C165" s="190"/>
      <c r="D165" s="37">
        <f>$C$15*TARIFA!D179</f>
        <v>162.5</v>
      </c>
      <c r="E165" s="37">
        <f>$C$15*TARIFA!E179</f>
        <v>350.00000000000006</v>
      </c>
      <c r="F165" s="37">
        <f>$C$15*TARIFA!F179</f>
        <v>450.00000000000006</v>
      </c>
      <c r="G165" s="37">
        <f>$C$15*TARIFA!G179</f>
        <v>500</v>
      </c>
      <c r="H165" s="37">
        <f>$C$15*TARIFA!H179</f>
        <v>550.00000000000011</v>
      </c>
      <c r="I165" s="37">
        <f>$C$15*TARIFA!I179</f>
        <v>625</v>
      </c>
      <c r="J165" s="37">
        <f>$C$15*TARIFA!J179</f>
        <v>625</v>
      </c>
      <c r="K165" s="37">
        <f>$C$15*TARIFA!K179</f>
        <v>625</v>
      </c>
      <c r="L165" s="37">
        <f>$C$15*TARIFA!L179</f>
        <v>625</v>
      </c>
      <c r="M165" s="15"/>
      <c r="N165" s="63" t="s">
        <v>12</v>
      </c>
    </row>
    <row r="166" spans="2:14" ht="17.25" thickTop="1" thickBot="1" x14ac:dyDescent="0.25">
      <c r="B166" s="189" t="s">
        <v>40</v>
      </c>
      <c r="C166" s="190"/>
      <c r="D166" s="37">
        <f>$C$15*TARIFA!D180</f>
        <v>225</v>
      </c>
      <c r="E166" s="37">
        <f>$C$15*TARIFA!E180</f>
        <v>412.5</v>
      </c>
      <c r="F166" s="37">
        <f>$C$15*TARIFA!F180</f>
        <v>512.5</v>
      </c>
      <c r="G166" s="37">
        <f>$C$15*TARIFA!G180</f>
        <v>575</v>
      </c>
      <c r="H166" s="37">
        <f>$C$15*TARIFA!H180</f>
        <v>625</v>
      </c>
      <c r="I166" s="37">
        <f>$C$15*TARIFA!I180</f>
        <v>700.00000000000011</v>
      </c>
      <c r="J166" s="37">
        <f>$C$15*TARIFA!J180</f>
        <v>662.5</v>
      </c>
      <c r="K166" s="37">
        <f>$C$15*TARIFA!K180</f>
        <v>662.5</v>
      </c>
      <c r="L166" s="37">
        <f>$C$15*TARIFA!L180</f>
        <v>662.5</v>
      </c>
      <c r="M166" s="15"/>
      <c r="N166" s="64">
        <f>TARIFA!N180</f>
        <v>645</v>
      </c>
    </row>
    <row r="167" spans="2:14" ht="17.25" thickTop="1" thickBot="1" x14ac:dyDescent="0.25">
      <c r="B167" s="189" t="s">
        <v>41</v>
      </c>
      <c r="C167" s="190"/>
      <c r="D167" s="37">
        <f>$C$15*TARIFA!D181</f>
        <v>125</v>
      </c>
      <c r="E167" s="37">
        <f>$C$15*TARIFA!E181</f>
        <v>312.5</v>
      </c>
      <c r="F167" s="37">
        <f>$C$15*TARIFA!F181</f>
        <v>412.5</v>
      </c>
      <c r="G167" s="37">
        <f>$C$15*TARIFA!G181</f>
        <v>425.00000000000006</v>
      </c>
      <c r="H167" s="37">
        <f>$C$15*TARIFA!H181</f>
        <v>450.00000000000006</v>
      </c>
      <c r="I167" s="37">
        <f>$C$15*TARIFA!I181</f>
        <v>525</v>
      </c>
      <c r="J167" s="37">
        <f>$C$15*TARIFA!J181</f>
        <v>487.5</v>
      </c>
      <c r="K167" s="37">
        <f>$C$15*TARIFA!K181</f>
        <v>487.5</v>
      </c>
      <c r="L167" s="37">
        <f>$C$15*TARIFA!L181</f>
        <v>487.5</v>
      </c>
      <c r="M167" s="15"/>
      <c r="N167" s="63" t="str">
        <f>TARIFA!N181</f>
        <v>Ficres</v>
      </c>
    </row>
    <row r="168" spans="2:14" ht="17.25" thickTop="1" thickBot="1" x14ac:dyDescent="0.25">
      <c r="B168" s="189" t="s">
        <v>16</v>
      </c>
      <c r="C168" s="190"/>
      <c r="D168" s="37">
        <f>$C$15*TARIFA!D182</f>
        <v>62.5</v>
      </c>
      <c r="E168" s="37">
        <f>$C$15*TARIFA!E182</f>
        <v>250</v>
      </c>
      <c r="F168" s="37">
        <f>$C$15*TARIFA!F182</f>
        <v>350.00000000000006</v>
      </c>
      <c r="G168" s="37">
        <f>$C$15*TARIFA!G182</f>
        <v>350.00000000000006</v>
      </c>
      <c r="H168" s="37">
        <f>$C$15*TARIFA!H182</f>
        <v>375.00000000000006</v>
      </c>
      <c r="I168" s="37">
        <f>$C$15*TARIFA!I182</f>
        <v>450</v>
      </c>
      <c r="J168" s="37">
        <f>$C$15*TARIFA!J182</f>
        <v>450</v>
      </c>
      <c r="K168" s="37">
        <f>$C$15*TARIFA!K182</f>
        <v>450</v>
      </c>
      <c r="L168" s="37">
        <f>$C$15*TARIFA!L182</f>
        <v>450</v>
      </c>
      <c r="M168" s="15"/>
      <c r="N168" s="64">
        <f>TARIFA!N182</f>
        <v>9807</v>
      </c>
    </row>
    <row r="169" spans="2:14" ht="17.25" thickTop="1" thickBot="1" x14ac:dyDescent="0.25">
      <c r="B169" s="191" t="s">
        <v>17</v>
      </c>
      <c r="C169" s="191"/>
      <c r="D169" s="62"/>
      <c r="E169" s="62"/>
      <c r="F169" s="38"/>
      <c r="G169" s="38"/>
      <c r="H169" s="38"/>
      <c r="I169" s="62"/>
      <c r="J169" s="38"/>
      <c r="K169" s="62"/>
      <c r="L169" s="62"/>
      <c r="M169" s="15"/>
    </row>
    <row r="170" spans="2:14" ht="17.25" thickTop="1" thickBot="1" x14ac:dyDescent="0.25">
      <c r="B170" s="187" t="s">
        <v>42</v>
      </c>
      <c r="C170" s="188"/>
      <c r="D170" s="39">
        <f>$C$15*TARIFA!D184</f>
        <v>247.30286794470118</v>
      </c>
      <c r="E170" s="39">
        <f>$C$15*TARIFA!E184</f>
        <v>173.40656097672718</v>
      </c>
      <c r="F170" s="39">
        <f>$C$15*TARIFA!F184</f>
        <v>137.95514405084239</v>
      </c>
      <c r="G170" s="39">
        <f>$C$15*TARIFA!G184</f>
        <v>117.34720726344544</v>
      </c>
      <c r="H170" s="39">
        <f>$C$15*TARIFA!H184</f>
        <v>103.15273562048829</v>
      </c>
      <c r="I170" s="39">
        <f>$C$15*TARIFA!I184</f>
        <v>93.712725273528605</v>
      </c>
      <c r="J170" s="39">
        <f>$C$15*TARIFA!J184</f>
        <v>86.843976681668678</v>
      </c>
      <c r="K170" s="39">
        <f>$C$15*TARIFA!K184</f>
        <v>81.307529707964946</v>
      </c>
      <c r="L170" s="39">
        <f>$C$15*TARIFA!L184</f>
        <v>77.655737378206837</v>
      </c>
      <c r="M170" s="15"/>
      <c r="N170" s="8"/>
    </row>
    <row r="171" spans="2:14" ht="17.25" thickTop="1" thickBot="1" x14ac:dyDescent="0.25">
      <c r="B171" s="187" t="s">
        <v>43</v>
      </c>
      <c r="C171" s="188"/>
      <c r="D171" s="39">
        <f>$C$15*TARIFA!D185</f>
        <v>252.06083389503209</v>
      </c>
      <c r="E171" s="39">
        <f>$C$15*TARIFA!E185</f>
        <v>178.57863679539068</v>
      </c>
      <c r="F171" s="39">
        <f>$C$15*TARIFA!F185</f>
        <v>143.77790558350554</v>
      </c>
      <c r="G171" s="39">
        <f>$C$15*TARIFA!G185</f>
        <v>123.97332274444243</v>
      </c>
      <c r="H171" s="39">
        <f>$C$15*TARIFA!H185</f>
        <v>110.2809605374196</v>
      </c>
      <c r="I171" s="39">
        <f>$C$15*TARIFA!I185</f>
        <v>101.83674389050645</v>
      </c>
      <c r="J171" s="39">
        <f>$C$15*TARIFA!J185</f>
        <v>96.122243444372089</v>
      </c>
      <c r="K171" s="39">
        <f>$C$15*TARIFA!K185</f>
        <v>93.831913302679368</v>
      </c>
      <c r="L171" s="39">
        <f>$C$15*TARIFA!L185</f>
        <v>91.430014489732898</v>
      </c>
      <c r="M171" s="15"/>
    </row>
    <row r="172" spans="2:14" ht="17.25" thickTop="1" thickBot="1" x14ac:dyDescent="0.25">
      <c r="B172" s="187" t="s">
        <v>44</v>
      </c>
      <c r="C172" s="188"/>
      <c r="D172" s="39">
        <f>$C$15*TARIFA!D186</f>
        <v>244.29633438607448</v>
      </c>
      <c r="E172" s="39">
        <f>$C$15*TARIFA!E186</f>
        <v>172.5283933914759</v>
      </c>
      <c r="F172" s="39">
        <f>$C$15*TARIFA!F186</f>
        <v>137.120357968989</v>
      </c>
      <c r="G172" s="39">
        <f>$C$15*TARIFA!G186</f>
        <v>116.2795720271714</v>
      </c>
      <c r="H172" s="39">
        <f>$C$15*TARIFA!H186</f>
        <v>102.47445669846131</v>
      </c>
      <c r="I172" s="39">
        <f>$C$15*TARIFA!I186</f>
        <v>93.138308668395382</v>
      </c>
      <c r="J172" s="39">
        <f>$C$15*TARIFA!J186</f>
        <v>86.470897241909086</v>
      </c>
      <c r="K172" s="39">
        <f>$C$15*TARIFA!K186</f>
        <v>83.214587425147329</v>
      </c>
      <c r="L172" s="39">
        <f>$C$15*TARIFA!L186</f>
        <v>79.314265471102502</v>
      </c>
      <c r="M172" s="15"/>
      <c r="N172" s="8"/>
    </row>
    <row r="173" spans="2:14" ht="17.25" thickTop="1" thickBot="1" x14ac:dyDescent="0.25">
      <c r="B173" s="187" t="s">
        <v>23</v>
      </c>
      <c r="C173" s="188"/>
      <c r="D173" s="39">
        <f>$C$15*TARIFA!D187</f>
        <v>239.81426634504632</v>
      </c>
      <c r="E173" s="39">
        <f>$C$15*TARIFA!E187</f>
        <v>167.68430453410701</v>
      </c>
      <c r="F173" s="39">
        <f>$C$15*TARIFA!F187</f>
        <v>131.79706811953153</v>
      </c>
      <c r="G173" s="39">
        <f>$C$15*TARIFA!G187</f>
        <v>110.40594280545842</v>
      </c>
      <c r="H173" s="39">
        <f>$C$15*TARIFA!H187</f>
        <v>96.261833851392083</v>
      </c>
      <c r="I173" s="39">
        <f>$C$15*TARIFA!I187</f>
        <v>86.257801103430936</v>
      </c>
      <c r="J173" s="39">
        <f>$C$15*TARIFA!J187</f>
        <v>78.840218796450316</v>
      </c>
      <c r="K173" s="39">
        <f>$C$15*TARIFA!K187</f>
        <v>73.145829674453438</v>
      </c>
      <c r="L173" s="39">
        <f>$C$15*TARIFA!L187</f>
        <v>68.656567329775442</v>
      </c>
      <c r="M173" s="15"/>
      <c r="N173" s="8"/>
    </row>
    <row r="174" spans="2:14" ht="14.25" thickTop="1" x14ac:dyDescent="0.2"/>
    <row r="176" spans="2:14" ht="14.25" thickBot="1" x14ac:dyDescent="0.25"/>
    <row r="177" spans="2:14" ht="17.25" thickTop="1" thickBot="1" x14ac:dyDescent="0.25">
      <c r="B177" s="192" t="s">
        <v>4</v>
      </c>
      <c r="C177" s="193"/>
      <c r="D177" s="34">
        <v>24</v>
      </c>
      <c r="E177" s="34">
        <v>36</v>
      </c>
      <c r="F177" s="34">
        <v>48</v>
      </c>
      <c r="G177" s="34">
        <v>60</v>
      </c>
      <c r="H177" s="66">
        <v>72</v>
      </c>
      <c r="I177" s="34">
        <v>84</v>
      </c>
      <c r="J177" s="34">
        <v>96</v>
      </c>
      <c r="K177" s="35">
        <v>108</v>
      </c>
      <c r="L177" s="35">
        <v>120</v>
      </c>
      <c r="M177" s="15"/>
      <c r="N177" s="63" t="s">
        <v>9</v>
      </c>
    </row>
    <row r="178" spans="2:14" ht="17.25" thickTop="1" thickBot="1" x14ac:dyDescent="0.25">
      <c r="B178" s="194" t="s">
        <v>10</v>
      </c>
      <c r="C178" s="195"/>
      <c r="D178" s="36">
        <f>+TARIFA!D192</f>
        <v>0.10249999999999999</v>
      </c>
      <c r="E178" s="36">
        <f>+TARIFA!E192</f>
        <v>0.10249999999999999</v>
      </c>
      <c r="F178" s="36">
        <f>+TARIFA!F192</f>
        <v>0.10249999999999999</v>
      </c>
      <c r="G178" s="36">
        <f>+TARIFA!G192</f>
        <v>0.10249999999999999</v>
      </c>
      <c r="H178" s="36">
        <f>+TARIFA!H192</f>
        <v>0.10249999999999999</v>
      </c>
      <c r="I178" s="36">
        <f>+TARIFA!I192</f>
        <v>0.10249999999999999</v>
      </c>
      <c r="J178" s="36">
        <f>+TARIFA!J192</f>
        <v>0.10249999999999999</v>
      </c>
      <c r="K178" s="36">
        <f>+TARIFA!K192</f>
        <v>0.10249999999999999</v>
      </c>
      <c r="L178" s="36">
        <f>+TARIFA!L192</f>
        <v>0.10249999999999999</v>
      </c>
      <c r="M178" s="15"/>
      <c r="N178" s="64">
        <f>TARIFA!N192</f>
        <v>646</v>
      </c>
    </row>
    <row r="179" spans="2:14" ht="17.25" thickTop="1" thickBot="1" x14ac:dyDescent="0.25">
      <c r="B179" s="189" t="s">
        <v>39</v>
      </c>
      <c r="C179" s="190"/>
      <c r="D179" s="37">
        <f>$C$15*TARIFA!D193</f>
        <v>174.99999999999997</v>
      </c>
      <c r="E179" s="37">
        <f>$C$15*TARIFA!E193</f>
        <v>375.00000000000006</v>
      </c>
      <c r="F179" s="37">
        <f>$C$15*TARIFA!F193</f>
        <v>462.5</v>
      </c>
      <c r="G179" s="37">
        <f>$C$15*TARIFA!G193</f>
        <v>525</v>
      </c>
      <c r="H179" s="37">
        <f>$C$15*TARIFA!H193</f>
        <v>575</v>
      </c>
      <c r="I179" s="37">
        <f>$C$15*TARIFA!I193</f>
        <v>650</v>
      </c>
      <c r="J179" s="37">
        <f>$C$15*TARIFA!J193</f>
        <v>650</v>
      </c>
      <c r="K179" s="37">
        <f>$C$15*TARIFA!K193</f>
        <v>650</v>
      </c>
      <c r="L179" s="37">
        <f>$C$15*TARIFA!L193</f>
        <v>650</v>
      </c>
      <c r="M179" s="15"/>
      <c r="N179" s="63" t="s">
        <v>12</v>
      </c>
    </row>
    <row r="180" spans="2:14" ht="17.25" thickTop="1" thickBot="1" x14ac:dyDescent="0.25">
      <c r="B180" s="189" t="s">
        <v>40</v>
      </c>
      <c r="C180" s="190"/>
      <c r="D180" s="37">
        <f>$C$15*TARIFA!D194</f>
        <v>237.5</v>
      </c>
      <c r="E180" s="37">
        <f>$C$15*TARIFA!E194</f>
        <v>437.50000000000006</v>
      </c>
      <c r="F180" s="37">
        <f>$C$15*TARIFA!F194</f>
        <v>525</v>
      </c>
      <c r="G180" s="37">
        <f>$C$15*TARIFA!G194</f>
        <v>600</v>
      </c>
      <c r="H180" s="37">
        <f>$C$15*TARIFA!H194</f>
        <v>650</v>
      </c>
      <c r="I180" s="37">
        <f>$C$15*TARIFA!I194</f>
        <v>725.00000000000011</v>
      </c>
      <c r="J180" s="37">
        <f>$C$15*TARIFA!J194</f>
        <v>687.5</v>
      </c>
      <c r="K180" s="37">
        <f>$C$15*TARIFA!K194</f>
        <v>687.5</v>
      </c>
      <c r="L180" s="37">
        <f>$C$15*TARIFA!L194</f>
        <v>687.5</v>
      </c>
      <c r="M180" s="15"/>
      <c r="N180" s="64">
        <f>TARIFA!N194</f>
        <v>646</v>
      </c>
    </row>
    <row r="181" spans="2:14" ht="17.25" thickTop="1" thickBot="1" x14ac:dyDescent="0.25">
      <c r="B181" s="189" t="s">
        <v>41</v>
      </c>
      <c r="C181" s="190"/>
      <c r="D181" s="37">
        <f>$C$15*TARIFA!D195</f>
        <v>137.49999999999997</v>
      </c>
      <c r="E181" s="37">
        <f>$C$15*TARIFA!E195</f>
        <v>337.5</v>
      </c>
      <c r="F181" s="37">
        <f>$C$15*TARIFA!F195</f>
        <v>424.99999999999994</v>
      </c>
      <c r="G181" s="37">
        <f>$C$15*TARIFA!G195</f>
        <v>450.00000000000006</v>
      </c>
      <c r="H181" s="37">
        <f>$C$15*TARIFA!H195</f>
        <v>475</v>
      </c>
      <c r="I181" s="37">
        <f>$C$15*TARIFA!I195</f>
        <v>550</v>
      </c>
      <c r="J181" s="37">
        <f>$C$15*TARIFA!J195</f>
        <v>512.5</v>
      </c>
      <c r="K181" s="37">
        <f>$C$15*TARIFA!K195</f>
        <v>512.5</v>
      </c>
      <c r="L181" s="37">
        <f>$C$15*TARIFA!L195</f>
        <v>512.5</v>
      </c>
      <c r="M181" s="15"/>
      <c r="N181" s="63" t="str">
        <f>TARIFA!N195</f>
        <v>Ficres</v>
      </c>
    </row>
    <row r="182" spans="2:14" ht="17.25" thickTop="1" thickBot="1" x14ac:dyDescent="0.25">
      <c r="B182" s="189" t="s">
        <v>16</v>
      </c>
      <c r="C182" s="190"/>
      <c r="D182" s="37">
        <f>$C$15*TARIFA!D196</f>
        <v>74.999999999999986</v>
      </c>
      <c r="E182" s="37">
        <f>$C$15*TARIFA!E196</f>
        <v>275.00000000000006</v>
      </c>
      <c r="F182" s="37">
        <f>$C$15*TARIFA!F196</f>
        <v>362.5</v>
      </c>
      <c r="G182" s="37">
        <f>$C$15*TARIFA!G196</f>
        <v>375.00000000000006</v>
      </c>
      <c r="H182" s="37">
        <f>$C$15*TARIFA!H196</f>
        <v>400</v>
      </c>
      <c r="I182" s="37">
        <f>$C$15*TARIFA!I196</f>
        <v>475</v>
      </c>
      <c r="J182" s="37">
        <f>$C$15*TARIFA!J196</f>
        <v>475</v>
      </c>
      <c r="K182" s="37">
        <f>$C$15*TARIFA!K196</f>
        <v>475</v>
      </c>
      <c r="L182" s="37">
        <f>$C$15*TARIFA!L196</f>
        <v>475</v>
      </c>
      <c r="M182" s="15"/>
      <c r="N182" s="64">
        <f>TARIFA!N196</f>
        <v>9808</v>
      </c>
    </row>
    <row r="183" spans="2:14" ht="17.25" thickTop="1" thickBot="1" x14ac:dyDescent="0.25">
      <c r="B183" s="191" t="s">
        <v>17</v>
      </c>
      <c r="C183" s="191"/>
      <c r="D183" s="62"/>
      <c r="E183" s="62"/>
      <c r="F183" s="38"/>
      <c r="G183" s="38"/>
      <c r="H183" s="38"/>
      <c r="I183" s="62"/>
      <c r="J183" s="38"/>
      <c r="K183" s="62"/>
      <c r="L183" s="62"/>
      <c r="M183" s="15"/>
      <c r="N183" s="68"/>
    </row>
    <row r="184" spans="2:14" ht="17.25" thickTop="1" thickBot="1" x14ac:dyDescent="0.25">
      <c r="B184" s="187" t="s">
        <v>42</v>
      </c>
      <c r="C184" s="188"/>
      <c r="D184" s="39">
        <f>$C$15*TARIFA!D198</f>
        <v>247.94651462446225</v>
      </c>
      <c r="E184" s="39">
        <f>$C$15*TARIFA!E198</f>
        <v>174.06334608398143</v>
      </c>
      <c r="F184" s="39">
        <f>$C$15*TARIFA!F198</f>
        <v>138.63536061670209</v>
      </c>
      <c r="G184" s="39">
        <f>$C$15*TARIFA!G198</f>
        <v>118.05508263506249</v>
      </c>
      <c r="H184" s="39">
        <f>$C$15*TARIFA!H198</f>
        <v>103.88435832369996</v>
      </c>
      <c r="I184" s="39">
        <f>$C$15*TARIFA!I198</f>
        <v>94.472917794971181</v>
      </c>
      <c r="J184" s="39">
        <f>$C$15*TARIFA!J198</f>
        <v>87.633451518052794</v>
      </c>
      <c r="K184" s="39">
        <f>$C$15*TARIFA!K198</f>
        <v>82.123000379058595</v>
      </c>
      <c r="L184" s="39">
        <f>$C$15*TARIFA!L198</f>
        <v>78.50441574848233</v>
      </c>
      <c r="M184" s="15"/>
    </row>
    <row r="185" spans="2:14" ht="17.25" thickTop="1" thickBot="1" x14ac:dyDescent="0.25">
      <c r="B185" s="187" t="s">
        <v>43</v>
      </c>
      <c r="C185" s="188"/>
      <c r="D185" s="39">
        <f>$C$15*TARIFA!D199</f>
        <v>252.71686396934001</v>
      </c>
      <c r="E185" s="39">
        <f>$C$15*TARIFA!E199</f>
        <v>179.25501137118729</v>
      </c>
      <c r="F185" s="39">
        <f>$C$15*TARIFA!F199</f>
        <v>144.48683248764817</v>
      </c>
      <c r="G185" s="39">
        <f>$C$15*TARIFA!G199</f>
        <v>124.72116893486179</v>
      </c>
      <c r="H185" s="39">
        <f>$C$15*TARIFA!H199</f>
        <v>111.06314099997185</v>
      </c>
      <c r="I185" s="39">
        <f>$C$15*TARIFA!I199</f>
        <v>102.66283800832944</v>
      </c>
      <c r="J185" s="39">
        <f>$C$15*TARIFA!J199</f>
        <v>96.996064465883862</v>
      </c>
      <c r="K185" s="39">
        <f>$C$15*TARIFA!K199</f>
        <v>94.772996786407944</v>
      </c>
      <c r="L185" s="39">
        <f>$C$15*TARIFA!L199</f>
        <v>92.429228177106737</v>
      </c>
      <c r="M185" s="15"/>
    </row>
    <row r="186" spans="2:14" ht="17.25" thickTop="1" thickBot="1" x14ac:dyDescent="0.25">
      <c r="B186" s="187" t="s">
        <v>44</v>
      </c>
      <c r="C186" s="188"/>
      <c r="D186" s="39">
        <f>$C$15*TARIFA!D200</f>
        <v>244.9321560642143</v>
      </c>
      <c r="E186" s="39">
        <f>$C$15*TARIFA!E200</f>
        <v>173.18185239971513</v>
      </c>
      <c r="F186" s="39">
        <f>$C$15*TARIFA!F200</f>
        <v>137.7964584482342</v>
      </c>
      <c r="G186" s="39">
        <f>$C$15*TARIFA!G200</f>
        <v>116.98100708625562</v>
      </c>
      <c r="H186" s="39">
        <f>$C$15*TARIFA!H200</f>
        <v>103.20126863000046</v>
      </c>
      <c r="I186" s="39">
        <f>$C$15*TARIFA!I200</f>
        <v>93.893841553634402</v>
      </c>
      <c r="J186" s="39">
        <f>$C$15*TARIFA!J200</f>
        <v>87.256980515159896</v>
      </c>
      <c r="K186" s="39">
        <f>$C$15*TARIFA!K200</f>
        <v>84.049184856604143</v>
      </c>
      <c r="L186" s="39">
        <f>$C$15*TARIFA!L200</f>
        <v>80.181069442479142</v>
      </c>
      <c r="M186" s="15"/>
    </row>
    <row r="187" spans="2:14" ht="17.25" thickTop="1" thickBot="1" x14ac:dyDescent="0.25">
      <c r="B187" s="187" t="s">
        <v>23</v>
      </c>
      <c r="C187" s="188"/>
      <c r="D187" s="39">
        <f>$C$15*TARIFA!D201</f>
        <v>240.43842269865087</v>
      </c>
      <c r="E187" s="39">
        <f>$C$15*TARIFA!E201</f>
        <v>168.31941633909273</v>
      </c>
      <c r="F187" s="39">
        <f>$C$15*TARIFA!F201</f>
        <v>132.44692100963908</v>
      </c>
      <c r="G187" s="39">
        <f>$C$15*TARIFA!G201</f>
        <v>111.07194628022957</v>
      </c>
      <c r="H187" s="39">
        <f>$C$15*TARIFA!H201</f>
        <v>96.944582037126835</v>
      </c>
      <c r="I187" s="39">
        <f>$C$15*TARIFA!I201</f>
        <v>86.957519686190253</v>
      </c>
      <c r="J187" s="39">
        <f>$C$15*TARIFA!J201</f>
        <v>79.556933659278059</v>
      </c>
      <c r="K187" s="39">
        <f>$C$15*TARIFA!K201</f>
        <v>73.879442896089458</v>
      </c>
      <c r="L187" s="39">
        <f>$C$15*TARIFA!L201</f>
        <v>69.406896225454645</v>
      </c>
      <c r="M187" s="15"/>
    </row>
    <row r="188" spans="2:14" ht="14.25" thickTop="1" x14ac:dyDescent="0.2"/>
    <row r="189" spans="2:14" ht="15" x14ac:dyDescent="0.2">
      <c r="N189" s="49"/>
    </row>
    <row r="190" spans="2:14" ht="14.25" thickBot="1" x14ac:dyDescent="0.25"/>
    <row r="191" spans="2:14" ht="17.25" thickTop="1" thickBot="1" x14ac:dyDescent="0.25">
      <c r="B191" s="192" t="s">
        <v>4</v>
      </c>
      <c r="C191" s="193"/>
      <c r="D191" s="34">
        <v>24</v>
      </c>
      <c r="E191" s="34">
        <v>36</v>
      </c>
      <c r="F191" s="34">
        <v>48</v>
      </c>
      <c r="G191" s="34">
        <v>60</v>
      </c>
      <c r="H191" s="66">
        <v>72</v>
      </c>
      <c r="I191" s="34">
        <v>84</v>
      </c>
      <c r="J191" s="34">
        <v>96</v>
      </c>
      <c r="K191" s="35">
        <v>108</v>
      </c>
      <c r="L191" s="35">
        <v>120</v>
      </c>
      <c r="M191" s="15"/>
      <c r="N191" s="63" t="s">
        <v>9</v>
      </c>
    </row>
    <row r="192" spans="2:14" ht="17.25" thickTop="1" thickBot="1" x14ac:dyDescent="0.25">
      <c r="B192" s="194" t="s">
        <v>10</v>
      </c>
      <c r="C192" s="195"/>
      <c r="D192" s="36">
        <f>+TARIFA!D206</f>
        <v>0.105</v>
      </c>
      <c r="E192" s="36">
        <f>+TARIFA!E206</f>
        <v>0.105</v>
      </c>
      <c r="F192" s="36">
        <f>+TARIFA!F206</f>
        <v>0.105</v>
      </c>
      <c r="G192" s="36">
        <f>+TARIFA!G206</f>
        <v>0.105</v>
      </c>
      <c r="H192" s="36">
        <f>+TARIFA!H206</f>
        <v>0.105</v>
      </c>
      <c r="I192" s="36">
        <f>+TARIFA!I206</f>
        <v>0.105</v>
      </c>
      <c r="J192" s="36">
        <f>+TARIFA!J206</f>
        <v>0.105</v>
      </c>
      <c r="K192" s="36">
        <f>+TARIFA!K206</f>
        <v>0.105</v>
      </c>
      <c r="L192" s="36">
        <f>+TARIFA!L206</f>
        <v>0.105</v>
      </c>
      <c r="M192" s="15"/>
      <c r="N192" s="64">
        <f>TARIFA!N206</f>
        <v>647</v>
      </c>
    </row>
    <row r="193" spans="2:14" ht="17.25" thickTop="1" thickBot="1" x14ac:dyDescent="0.25">
      <c r="B193" s="189" t="s">
        <v>39</v>
      </c>
      <c r="C193" s="190"/>
      <c r="D193" s="37">
        <f>$C$15*TARIFA!D207</f>
        <v>187.5</v>
      </c>
      <c r="E193" s="37">
        <f>$C$15*TARIFA!E207</f>
        <v>387.5</v>
      </c>
      <c r="F193" s="37">
        <f>$C$15*TARIFA!F207</f>
        <v>475</v>
      </c>
      <c r="G193" s="37">
        <f>$C$15*TARIFA!G207</f>
        <v>575</v>
      </c>
      <c r="H193" s="37">
        <f>$C$15*TARIFA!H207</f>
        <v>625</v>
      </c>
      <c r="I193" s="37">
        <f>$C$15*TARIFA!I207</f>
        <v>687.49999999999989</v>
      </c>
      <c r="J193" s="37">
        <f>$C$15*TARIFA!J207</f>
        <v>687.49999999999989</v>
      </c>
      <c r="K193" s="37">
        <f>$C$15*TARIFA!K207</f>
        <v>687.49999999999989</v>
      </c>
      <c r="L193" s="37">
        <f>$C$15*TARIFA!L207</f>
        <v>687.49999999999989</v>
      </c>
      <c r="M193" s="15"/>
      <c r="N193" s="63" t="s">
        <v>12</v>
      </c>
    </row>
    <row r="194" spans="2:14" ht="17.25" thickTop="1" thickBot="1" x14ac:dyDescent="0.25">
      <c r="B194" s="189" t="s">
        <v>40</v>
      </c>
      <c r="C194" s="190"/>
      <c r="D194" s="37">
        <f>$C$15*TARIFA!D208</f>
        <v>250</v>
      </c>
      <c r="E194" s="37">
        <f>$C$15*TARIFA!E208</f>
        <v>450</v>
      </c>
      <c r="F194" s="37">
        <f>$C$15*TARIFA!F208</f>
        <v>537.5</v>
      </c>
      <c r="G194" s="37">
        <f>$C$15*TARIFA!G208</f>
        <v>650</v>
      </c>
      <c r="H194" s="37">
        <f>$C$15*TARIFA!H208</f>
        <v>700.00000000000011</v>
      </c>
      <c r="I194" s="37">
        <f>$C$15*TARIFA!I208</f>
        <v>762.49999999999989</v>
      </c>
      <c r="J194" s="37">
        <f>$C$15*TARIFA!J208</f>
        <v>725</v>
      </c>
      <c r="K194" s="37">
        <f>$C$15*TARIFA!K208</f>
        <v>725</v>
      </c>
      <c r="L194" s="37">
        <f>$C$15*TARIFA!L208</f>
        <v>725</v>
      </c>
      <c r="M194" s="15"/>
      <c r="N194" s="64">
        <f>TARIFA!N208</f>
        <v>647</v>
      </c>
    </row>
    <row r="195" spans="2:14" ht="17.25" thickTop="1" thickBot="1" x14ac:dyDescent="0.25">
      <c r="B195" s="189" t="s">
        <v>41</v>
      </c>
      <c r="C195" s="190"/>
      <c r="D195" s="37">
        <f>$C$15*TARIFA!D209</f>
        <v>150</v>
      </c>
      <c r="E195" s="37">
        <f>$C$15*TARIFA!E209</f>
        <v>349.99999999999994</v>
      </c>
      <c r="F195" s="37">
        <f>$C$15*TARIFA!F209</f>
        <v>437.5</v>
      </c>
      <c r="G195" s="37">
        <f>$C$15*TARIFA!G209</f>
        <v>500</v>
      </c>
      <c r="H195" s="37">
        <f>$C$15*TARIFA!H209</f>
        <v>525</v>
      </c>
      <c r="I195" s="37">
        <f>$C$15*TARIFA!I209</f>
        <v>587.49999999999989</v>
      </c>
      <c r="J195" s="37">
        <f>$C$15*TARIFA!J209</f>
        <v>549.99999999999989</v>
      </c>
      <c r="K195" s="37">
        <f>$C$15*TARIFA!K209</f>
        <v>549.99999999999989</v>
      </c>
      <c r="L195" s="37">
        <f>$C$15*TARIFA!L209</f>
        <v>549.99999999999989</v>
      </c>
      <c r="M195" s="15"/>
      <c r="N195" s="63" t="str">
        <f>TARIFA!N209</f>
        <v>Ficres</v>
      </c>
    </row>
    <row r="196" spans="2:14" ht="17.25" thickTop="1" thickBot="1" x14ac:dyDescent="0.25">
      <c r="B196" s="189" t="s">
        <v>16</v>
      </c>
      <c r="C196" s="190"/>
      <c r="D196" s="37">
        <f>$C$15*TARIFA!D210</f>
        <v>87.499999999999986</v>
      </c>
      <c r="E196" s="37">
        <f>$C$15*TARIFA!E210</f>
        <v>287.5</v>
      </c>
      <c r="F196" s="37">
        <f>$C$15*TARIFA!F210</f>
        <v>375</v>
      </c>
      <c r="G196" s="37">
        <f>$C$15*TARIFA!G210</f>
        <v>425.00000000000006</v>
      </c>
      <c r="H196" s="37">
        <f>$C$15*TARIFA!H210</f>
        <v>450</v>
      </c>
      <c r="I196" s="37">
        <f>$C$15*TARIFA!I210</f>
        <v>512.49999999999989</v>
      </c>
      <c r="J196" s="37">
        <f>$C$15*TARIFA!J210</f>
        <v>512.49999999999989</v>
      </c>
      <c r="K196" s="37">
        <f>$C$15*TARIFA!K210</f>
        <v>512.49999999999989</v>
      </c>
      <c r="L196" s="37">
        <f>$C$15*TARIFA!L210</f>
        <v>512.49999999999989</v>
      </c>
      <c r="M196" s="15"/>
      <c r="N196" s="64">
        <f>TARIFA!N210</f>
        <v>9809</v>
      </c>
    </row>
    <row r="197" spans="2:14" ht="17.25" thickTop="1" thickBot="1" x14ac:dyDescent="0.25">
      <c r="B197" s="191" t="s">
        <v>17</v>
      </c>
      <c r="C197" s="191"/>
      <c r="D197" s="62"/>
      <c r="E197" s="62"/>
      <c r="F197" s="38"/>
      <c r="G197" s="38"/>
      <c r="H197" s="38"/>
      <c r="I197" s="62"/>
      <c r="J197" s="38"/>
      <c r="K197" s="62"/>
      <c r="L197" s="62"/>
      <c r="M197" s="15"/>
    </row>
    <row r="198" spans="2:14" ht="17.25" thickTop="1" thickBot="1" x14ac:dyDescent="0.25">
      <c r="B198" s="187" t="s">
        <v>42</v>
      </c>
      <c r="C198" s="188"/>
      <c r="D198" s="39">
        <f>$C$15*TARIFA!D212</f>
        <v>248.56633725428622</v>
      </c>
      <c r="E198" s="39">
        <f>$C$15*TARIFA!E212</f>
        <v>174.69626562097915</v>
      </c>
      <c r="F198" s="39">
        <f>$C$15*TARIFA!F212</f>
        <v>139.29128519141128</v>
      </c>
      <c r="G198" s="39">
        <f>$C$15*TARIFA!G212</f>
        <v>118.73808414019176</v>
      </c>
      <c r="H198" s="39">
        <f>$C$15*TARIFA!H212</f>
        <v>104.59065539377376</v>
      </c>
      <c r="I198" s="39">
        <f>$C$15*TARIFA!I212</f>
        <v>95.207156055155309</v>
      </c>
      <c r="J198" s="39">
        <f>$C$15*TARIFA!J212</f>
        <v>88.396308925325172</v>
      </c>
      <c r="K198" s="39">
        <f>$C$15*TARIFA!K212</f>
        <v>82.911287175081668</v>
      </c>
      <c r="L198" s="39">
        <f>$C$15*TARIFA!L212</f>
        <v>79.325088079229246</v>
      </c>
      <c r="M198" s="15"/>
    </row>
    <row r="199" spans="2:14" ht="17.25" thickTop="1" thickBot="1" x14ac:dyDescent="0.25">
      <c r="B199" s="187" t="s">
        <v>43</v>
      </c>
      <c r="C199" s="188"/>
      <c r="D199" s="39">
        <f>$C$15*TARIFA!D213</f>
        <v>253.34861163259552</v>
      </c>
      <c r="E199" s="39">
        <f>$C$15*TARIFA!E213</f>
        <v>179.90680855510931</v>
      </c>
      <c r="F199" s="39">
        <f>$C$15*TARIFA!F213</f>
        <v>145.170442092939</v>
      </c>
      <c r="G199" s="39">
        <f>$C$15*TARIFA!G213</f>
        <v>125.4427367335759</v>
      </c>
      <c r="H199" s="39">
        <f>$C$15*TARIFA!H213</f>
        <v>111.81824573707817</v>
      </c>
      <c r="I199" s="39">
        <f>$C$15*TARIFA!I213</f>
        <v>103.46072787268606</v>
      </c>
      <c r="J199" s="39">
        <f>$C$15*TARIFA!J213</f>
        <v>97.840424296203039</v>
      </c>
      <c r="K199" s="39">
        <f>$C$15*TARIFA!K213</f>
        <v>95.682709067272356</v>
      </c>
      <c r="L199" s="39">
        <f>$C$15*TARIFA!L213</f>
        <v>93.395468220982352</v>
      </c>
      <c r="M199" s="15"/>
    </row>
    <row r="200" spans="2:14" ht="17.25" thickTop="1" thickBot="1" x14ac:dyDescent="0.25">
      <c r="B200" s="187" t="s">
        <v>44</v>
      </c>
      <c r="C200" s="188"/>
      <c r="D200" s="39">
        <f>$C$15*TARIFA!D214</f>
        <v>245.54444332838543</v>
      </c>
      <c r="E200" s="39">
        <f>$C$15*TARIFA!E214</f>
        <v>173.81156669800487</v>
      </c>
      <c r="F200" s="39">
        <f>$C$15*TARIFA!F214</f>
        <v>138.44841393060199</v>
      </c>
      <c r="G200" s="39">
        <f>$C$15*TARIFA!G214</f>
        <v>117.65779458348213</v>
      </c>
      <c r="H200" s="39">
        <f>$C$15*TARIFA!H214</f>
        <v>103.90292145663818</v>
      </c>
      <c r="I200" s="39">
        <f>$C$15*TARIFA!I214</f>
        <v>94.623579265493419</v>
      </c>
      <c r="J200" s="39">
        <f>$C$15*TARIFA!J214</f>
        <v>88.016560707074376</v>
      </c>
      <c r="K200" s="39">
        <f>$C$15*TARIFA!K214</f>
        <v>84.855960818675015</v>
      </c>
      <c r="L200" s="39">
        <f>$C$15*TARIFA!L214</f>
        <v>81.01926923689534</v>
      </c>
      <c r="M200" s="15"/>
    </row>
    <row r="201" spans="2:14" ht="17.25" thickTop="1" thickBot="1" x14ac:dyDescent="0.25">
      <c r="B201" s="187" t="s">
        <v>23</v>
      </c>
      <c r="C201" s="188"/>
      <c r="D201" s="39">
        <f>$C$15*TARIFA!D215</f>
        <v>241.03947642063417</v>
      </c>
      <c r="E201" s="39">
        <f>$C$15*TARIFA!E215</f>
        <v>168.93145011561032</v>
      </c>
      <c r="F201" s="39">
        <f>$C$15*TARIFA!F215</f>
        <v>133.0735662605212</v>
      </c>
      <c r="G201" s="39">
        <f>$C$15*TARIFA!G215</f>
        <v>111.7145472152655</v>
      </c>
      <c r="H201" s="39">
        <f>$C$15*TARIFA!H215</f>
        <v>97.603696415433888</v>
      </c>
      <c r="I201" s="39">
        <f>$C$15*TARIFA!I215</f>
        <v>87.633348690465127</v>
      </c>
      <c r="J201" s="39">
        <f>$C$15*TARIFA!J215</f>
        <v>80.249484221769052</v>
      </c>
      <c r="K201" s="39">
        <f>$C$15*TARIFA!K215</f>
        <v>74.588600976818554</v>
      </c>
      <c r="L201" s="39">
        <f>$C$15*TARIFA!L215</f>
        <v>70.132464574090548</v>
      </c>
      <c r="M201" s="15"/>
    </row>
    <row r="202" spans="2:14" ht="14.25" thickTop="1" x14ac:dyDescent="0.2"/>
    <row r="204" spans="2:14" ht="14.25" thickBot="1" x14ac:dyDescent="0.25"/>
    <row r="205" spans="2:14" ht="17.25" thickTop="1" thickBot="1" x14ac:dyDescent="0.25">
      <c r="B205" s="192" t="s">
        <v>4</v>
      </c>
      <c r="C205" s="193"/>
      <c r="D205" s="34">
        <v>24</v>
      </c>
      <c r="E205" s="34">
        <v>36</v>
      </c>
      <c r="F205" s="34">
        <v>48</v>
      </c>
      <c r="G205" s="34">
        <v>60</v>
      </c>
      <c r="H205" s="66">
        <v>72</v>
      </c>
      <c r="I205" s="34">
        <v>84</v>
      </c>
      <c r="J205" s="34">
        <v>96</v>
      </c>
      <c r="K205" s="35">
        <v>108</v>
      </c>
      <c r="L205" s="35">
        <v>120</v>
      </c>
      <c r="M205" s="15"/>
      <c r="N205" s="63" t="s">
        <v>9</v>
      </c>
    </row>
    <row r="206" spans="2:14" ht="17.25" thickTop="1" thickBot="1" x14ac:dyDescent="0.25">
      <c r="B206" s="194" t="s">
        <v>10</v>
      </c>
      <c r="C206" s="195"/>
      <c r="D206" s="36">
        <f>+TARIFA!D220</f>
        <v>0.1075</v>
      </c>
      <c r="E206" s="36">
        <f>+TARIFA!E220</f>
        <v>0.1075</v>
      </c>
      <c r="F206" s="36">
        <f>+TARIFA!F220</f>
        <v>0.1075</v>
      </c>
      <c r="G206" s="36">
        <f>+TARIFA!G220</f>
        <v>0.1075</v>
      </c>
      <c r="H206" s="36">
        <f>+TARIFA!H220</f>
        <v>0.1075</v>
      </c>
      <c r="I206" s="36">
        <f>+TARIFA!I220</f>
        <v>0.1075</v>
      </c>
      <c r="J206" s="36">
        <f>+TARIFA!J220</f>
        <v>0.1075</v>
      </c>
      <c r="K206" s="36">
        <f>+TARIFA!K220</f>
        <v>0.1075</v>
      </c>
      <c r="L206" s="36">
        <f>+TARIFA!L220</f>
        <v>0.1075</v>
      </c>
      <c r="M206" s="15"/>
      <c r="N206" s="64">
        <f>TARIFA!N220</f>
        <v>648</v>
      </c>
    </row>
    <row r="207" spans="2:14" ht="17.25" thickTop="1" thickBot="1" x14ac:dyDescent="0.25">
      <c r="B207" s="189" t="s">
        <v>39</v>
      </c>
      <c r="C207" s="190"/>
      <c r="D207" s="37">
        <f>$C$15*TARIFA!D221</f>
        <v>200</v>
      </c>
      <c r="E207" s="37">
        <f>$C$15*TARIFA!E221</f>
        <v>400</v>
      </c>
      <c r="F207" s="37">
        <f>$C$15*TARIFA!F221</f>
        <v>500</v>
      </c>
      <c r="G207" s="37">
        <f>$C$15*TARIFA!G221</f>
        <v>600</v>
      </c>
      <c r="H207" s="37">
        <f>$C$15*TARIFA!H221</f>
        <v>650</v>
      </c>
      <c r="I207" s="37">
        <f>$C$15*TARIFA!I221</f>
        <v>750</v>
      </c>
      <c r="J207" s="37">
        <f>$C$15*TARIFA!J221</f>
        <v>750</v>
      </c>
      <c r="K207" s="37">
        <f>$C$15*TARIFA!K221</f>
        <v>750</v>
      </c>
      <c r="L207" s="37">
        <f>$C$15*TARIFA!L221</f>
        <v>750</v>
      </c>
      <c r="M207" s="15"/>
      <c r="N207" s="63" t="s">
        <v>12</v>
      </c>
    </row>
    <row r="208" spans="2:14" ht="17.25" thickTop="1" thickBot="1" x14ac:dyDescent="0.25">
      <c r="B208" s="189" t="s">
        <v>40</v>
      </c>
      <c r="C208" s="190"/>
      <c r="D208" s="37">
        <f>$C$15*TARIFA!D222</f>
        <v>262.5</v>
      </c>
      <c r="E208" s="37">
        <f>$C$15*TARIFA!E222</f>
        <v>462.5</v>
      </c>
      <c r="F208" s="37">
        <f>$C$15*TARIFA!F222</f>
        <v>562.5</v>
      </c>
      <c r="G208" s="37">
        <f>$C$15*TARIFA!G222</f>
        <v>675</v>
      </c>
      <c r="H208" s="37">
        <f>$C$15*TARIFA!H222</f>
        <v>725.00000000000011</v>
      </c>
      <c r="I208" s="37">
        <f>$C$15*TARIFA!I222</f>
        <v>824.99999999999989</v>
      </c>
      <c r="J208" s="37">
        <f>$C$15*TARIFA!J222</f>
        <v>787.5</v>
      </c>
      <c r="K208" s="37">
        <f>$C$15*TARIFA!K222</f>
        <v>787.5</v>
      </c>
      <c r="L208" s="37">
        <f>$C$15*TARIFA!L222</f>
        <v>787.5</v>
      </c>
      <c r="M208" s="15"/>
      <c r="N208" s="64">
        <f>TARIFA!N222</f>
        <v>648</v>
      </c>
    </row>
    <row r="209" spans="2:14" ht="17.25" thickTop="1" thickBot="1" x14ac:dyDescent="0.25">
      <c r="B209" s="189" t="s">
        <v>41</v>
      </c>
      <c r="C209" s="190"/>
      <c r="D209" s="37">
        <f>$C$15*TARIFA!D223</f>
        <v>162.5</v>
      </c>
      <c r="E209" s="37">
        <f>$C$15*TARIFA!E223</f>
        <v>362.5</v>
      </c>
      <c r="F209" s="37">
        <f>$C$15*TARIFA!F223</f>
        <v>462.5</v>
      </c>
      <c r="G209" s="37">
        <f>$C$15*TARIFA!G223</f>
        <v>525</v>
      </c>
      <c r="H209" s="37">
        <f>$C$15*TARIFA!H223</f>
        <v>550</v>
      </c>
      <c r="I209" s="37">
        <f>$C$15*TARIFA!I223</f>
        <v>650</v>
      </c>
      <c r="J209" s="37">
        <f>$C$15*TARIFA!J223</f>
        <v>612.5</v>
      </c>
      <c r="K209" s="37">
        <f>$C$15*TARIFA!K223</f>
        <v>612.5</v>
      </c>
      <c r="L209" s="37">
        <f>$C$15*TARIFA!L223</f>
        <v>612.5</v>
      </c>
      <c r="M209" s="15"/>
      <c r="N209" s="63" t="str">
        <f>TARIFA!N223</f>
        <v>Ficres</v>
      </c>
    </row>
    <row r="210" spans="2:14" ht="17.25" thickTop="1" thickBot="1" x14ac:dyDescent="0.25">
      <c r="B210" s="189" t="s">
        <v>16</v>
      </c>
      <c r="C210" s="190"/>
      <c r="D210" s="37">
        <f>$C$15*TARIFA!D224</f>
        <v>100</v>
      </c>
      <c r="E210" s="37">
        <f>$C$15*TARIFA!E224</f>
        <v>300</v>
      </c>
      <c r="F210" s="37">
        <f>$C$15*TARIFA!F224</f>
        <v>400</v>
      </c>
      <c r="G210" s="37">
        <f>$C$15*TARIFA!G224</f>
        <v>450.00000000000006</v>
      </c>
      <c r="H210" s="37">
        <f>$C$15*TARIFA!H224</f>
        <v>475</v>
      </c>
      <c r="I210" s="37">
        <f>$C$15*TARIFA!I224</f>
        <v>575</v>
      </c>
      <c r="J210" s="37">
        <f>$C$15*TARIFA!J224</f>
        <v>575</v>
      </c>
      <c r="K210" s="37">
        <f>$C$15*TARIFA!K224</f>
        <v>575</v>
      </c>
      <c r="L210" s="37">
        <f>$C$15*TARIFA!L224</f>
        <v>575</v>
      </c>
      <c r="M210" s="15"/>
      <c r="N210" s="64">
        <f>TARIFA!N224</f>
        <v>9810</v>
      </c>
    </row>
    <row r="211" spans="2:14" ht="17.25" thickTop="1" thickBot="1" x14ac:dyDescent="0.25">
      <c r="B211" s="191" t="s">
        <v>17</v>
      </c>
      <c r="C211" s="191"/>
      <c r="D211" s="62"/>
      <c r="E211" s="62"/>
      <c r="F211" s="38"/>
      <c r="G211" s="38"/>
      <c r="H211" s="38"/>
      <c r="I211" s="62"/>
      <c r="J211" s="38"/>
      <c r="K211" s="62"/>
      <c r="L211" s="62"/>
      <c r="M211" s="15"/>
    </row>
    <row r="212" spans="2:14" ht="17.25" thickTop="1" thickBot="1" x14ac:dyDescent="0.25">
      <c r="B212" s="187" t="s">
        <v>42</v>
      </c>
      <c r="C212" s="188"/>
      <c r="D212" s="39">
        <f>$C$15*TARIFA!D226</f>
        <v>249.18707273328732</v>
      </c>
      <c r="E212" s="39">
        <f>$C$15*TARIFA!E226</f>
        <v>175.33055212613715</v>
      </c>
      <c r="F212" s="39">
        <f>$C$15*TARIFA!F226</f>
        <v>139.94904118899314</v>
      </c>
      <c r="G212" s="39">
        <f>$C$15*TARIFA!G226</f>
        <v>119.42338793832512</v>
      </c>
      <c r="H212" s="39">
        <f>$C$15*TARIFA!H226</f>
        <v>105.2997050208326</v>
      </c>
      <c r="I212" s="39">
        <f>$C$15*TARIFA!I226</f>
        <v>95.944604736054572</v>
      </c>
      <c r="J212" s="39">
        <f>$C$15*TARIFA!J226</f>
        <v>89.162826679462881</v>
      </c>
      <c r="K212" s="39">
        <f>$C$15*TARIFA!K226</f>
        <v>83.70365419352774</v>
      </c>
      <c r="L212" s="39">
        <f>$C$15*TARIFA!L226</f>
        <v>80.150280484965876</v>
      </c>
      <c r="M212" s="15"/>
    </row>
    <row r="213" spans="2:14" ht="17.25" thickTop="1" thickBot="1" x14ac:dyDescent="0.25">
      <c r="B213" s="187" t="s">
        <v>43</v>
      </c>
      <c r="C213" s="188"/>
      <c r="D213" s="39">
        <f>$C$15*TARIFA!D227</f>
        <v>253.98128970772498</v>
      </c>
      <c r="E213" s="39">
        <f>$C$15*TARIFA!E227</f>
        <v>180.5600134787916</v>
      </c>
      <c r="F213" s="39">
        <f>$C$15*TARIFA!F227</f>
        <v>145.85596042114614</v>
      </c>
      <c r="G213" s="39">
        <f>$C$15*TARIFA!G227</f>
        <v>126.16673682633692</v>
      </c>
      <c r="H213" s="39">
        <f>$C$15*TARIFA!H227</f>
        <v>112.57629324275396</v>
      </c>
      <c r="I213" s="39">
        <f>$C$15*TARIFA!I227</f>
        <v>104.26210647126943</v>
      </c>
      <c r="J213" s="39">
        <f>$C$15*TARIFA!J227</f>
        <v>98.688835538789675</v>
      </c>
      <c r="K213" s="39">
        <f>$C$15*TARIFA!K227</f>
        <v>96.597130076566046</v>
      </c>
      <c r="L213" s="39">
        <f>$C$15*TARIFA!L227</f>
        <v>94.367030093428014</v>
      </c>
      <c r="M213" s="15"/>
    </row>
    <row r="214" spans="2:14" ht="17.25" thickTop="1" thickBot="1" x14ac:dyDescent="0.25">
      <c r="B214" s="187" t="s">
        <v>44</v>
      </c>
      <c r="C214" s="188"/>
      <c r="D214" s="39">
        <f>$C$15*TARIFA!D228</f>
        <v>246.15763234395828</v>
      </c>
      <c r="E214" s="39">
        <f>$C$15*TARIFA!E228</f>
        <v>174.4426410418383</v>
      </c>
      <c r="F214" s="39">
        <f>$C$15*TARIFA!F228</f>
        <v>139.10218975364367</v>
      </c>
      <c r="G214" s="39">
        <f>$C$15*TARIFA!G228</f>
        <v>118.33686342724801</v>
      </c>
      <c r="H214" s="39">
        <f>$C$15*TARIFA!H228</f>
        <v>104.60730874087292</v>
      </c>
      <c r="I214" s="39">
        <f>$C$15*TARIFA!I228</f>
        <v>95.356507719641115</v>
      </c>
      <c r="J214" s="39">
        <f>$C$15*TARIFA!J228</f>
        <v>88.779785521100351</v>
      </c>
      <c r="K214" s="39">
        <f>$C$15*TARIFA!K228</f>
        <v>85.666912704264348</v>
      </c>
      <c r="L214" s="39">
        <f>$C$15*TARIFA!L228</f>
        <v>81.862085643551467</v>
      </c>
      <c r="M214" s="15"/>
    </row>
    <row r="215" spans="2:14" ht="17.25" thickTop="1" thickBot="1" x14ac:dyDescent="0.25">
      <c r="B215" s="187" t="s">
        <v>23</v>
      </c>
      <c r="C215" s="188"/>
      <c r="D215" s="39">
        <f>$C$15*TARIFA!D229</f>
        <v>241.64141534972202</v>
      </c>
      <c r="E215" s="39">
        <f>$C$15*TARIFA!E229</f>
        <v>169.54480575160071</v>
      </c>
      <c r="F215" s="39">
        <f>$C$15*TARIFA!F229</f>
        <v>133.70196118276769</v>
      </c>
      <c r="G215" s="39">
        <f>$C$15*TARIFA!G229</f>
        <v>112.35931425919877</v>
      </c>
      <c r="H215" s="39">
        <f>$C$15*TARIFA!H229</f>
        <v>98.265379471939966</v>
      </c>
      <c r="I215" s="39">
        <f>$C$15*TARIFA!I229</f>
        <v>88.312132723853651</v>
      </c>
      <c r="J215" s="39">
        <f>$C$15*TARIFA!J229</f>
        <v>80.945357784412309</v>
      </c>
      <c r="K215" s="39">
        <f>$C$15*TARIFA!K229</f>
        <v>75.301429704724598</v>
      </c>
      <c r="L215" s="39">
        <f>$C$15*TARIFA!L229</f>
        <v>70.862029186793279</v>
      </c>
      <c r="M215" s="15"/>
    </row>
    <row r="216" spans="2:14" ht="14.25" thickTop="1" x14ac:dyDescent="0.2"/>
    <row r="218" spans="2:14" ht="14.25" thickBot="1" x14ac:dyDescent="0.25"/>
    <row r="219" spans="2:14" ht="17.25" thickTop="1" thickBot="1" x14ac:dyDescent="0.25">
      <c r="B219" s="192" t="s">
        <v>4</v>
      </c>
      <c r="C219" s="193"/>
      <c r="D219" s="34">
        <v>24</v>
      </c>
      <c r="E219" s="34">
        <v>36</v>
      </c>
      <c r="F219" s="34">
        <v>48</v>
      </c>
      <c r="G219" s="34">
        <v>60</v>
      </c>
      <c r="H219" s="66">
        <v>72</v>
      </c>
      <c r="I219" s="34">
        <v>84</v>
      </c>
      <c r="J219" s="34">
        <v>96</v>
      </c>
      <c r="K219" s="35">
        <v>108</v>
      </c>
      <c r="L219" s="35">
        <v>120</v>
      </c>
      <c r="M219" s="15"/>
      <c r="N219" s="63" t="s">
        <v>9</v>
      </c>
    </row>
    <row r="220" spans="2:14" ht="17.25" thickTop="1" thickBot="1" x14ac:dyDescent="0.25">
      <c r="B220" s="194" t="s">
        <v>10</v>
      </c>
      <c r="C220" s="195"/>
      <c r="D220" s="36">
        <f>+TARIFA!D234</f>
        <v>0.1125</v>
      </c>
      <c r="E220" s="36">
        <f>+TARIFA!E234</f>
        <v>0.1125</v>
      </c>
      <c r="F220" s="36">
        <f>+TARIFA!F234</f>
        <v>0.1125</v>
      </c>
      <c r="G220" s="36">
        <f>+TARIFA!G234</f>
        <v>0.1125</v>
      </c>
      <c r="H220" s="36">
        <f>+TARIFA!H234</f>
        <v>0.1125</v>
      </c>
      <c r="I220" s="36">
        <f>+TARIFA!I234</f>
        <v>0.1125</v>
      </c>
      <c r="J220" s="36">
        <f>+TARIFA!J234</f>
        <v>0.1125</v>
      </c>
      <c r="K220" s="36">
        <f>+TARIFA!K234</f>
        <v>0.1125</v>
      </c>
      <c r="L220" s="36">
        <f>+TARIFA!L234</f>
        <v>0.1125</v>
      </c>
      <c r="M220" s="15"/>
      <c r="N220" s="64">
        <f>TARIFA!N234</f>
        <v>649</v>
      </c>
    </row>
    <row r="221" spans="2:14" ht="17.25" thickTop="1" thickBot="1" x14ac:dyDescent="0.25">
      <c r="B221" s="189" t="s">
        <v>39</v>
      </c>
      <c r="C221" s="190"/>
      <c r="D221" s="37">
        <f>$C$15*TARIFA!D235</f>
        <v>225</v>
      </c>
      <c r="E221" s="37">
        <f>$C$15*TARIFA!E235</f>
        <v>412.5</v>
      </c>
      <c r="F221" s="37">
        <f>$C$15*TARIFA!F235</f>
        <v>512.5</v>
      </c>
      <c r="G221" s="37">
        <f>$C$15*TARIFA!G235</f>
        <v>625</v>
      </c>
      <c r="H221" s="37">
        <f>$C$15*TARIFA!H235</f>
        <v>725</v>
      </c>
      <c r="I221" s="37">
        <f>$C$15*TARIFA!I235</f>
        <v>824.99999999999989</v>
      </c>
      <c r="J221" s="37">
        <f>$C$15*TARIFA!J235</f>
        <v>824.99999999999989</v>
      </c>
      <c r="K221" s="37">
        <f>$C$15*TARIFA!K235</f>
        <v>824.99999999999989</v>
      </c>
      <c r="L221" s="37">
        <f>$C$15*TARIFA!L235</f>
        <v>824.99999999999989</v>
      </c>
      <c r="M221" s="15"/>
      <c r="N221" s="63" t="s">
        <v>12</v>
      </c>
    </row>
    <row r="222" spans="2:14" ht="17.25" thickTop="1" thickBot="1" x14ac:dyDescent="0.25">
      <c r="B222" s="189" t="s">
        <v>40</v>
      </c>
      <c r="C222" s="190"/>
      <c r="D222" s="37">
        <f>$C$15*TARIFA!D236</f>
        <v>287.5</v>
      </c>
      <c r="E222" s="37">
        <f>$C$15*TARIFA!E236</f>
        <v>475</v>
      </c>
      <c r="F222" s="37">
        <f>$C$15*TARIFA!F236</f>
        <v>575</v>
      </c>
      <c r="G222" s="37">
        <f>$C$15*TARIFA!G236</f>
        <v>700.00000000000011</v>
      </c>
      <c r="H222" s="37">
        <f>$C$15*TARIFA!H236</f>
        <v>799.99999999999989</v>
      </c>
      <c r="I222" s="37">
        <f>$C$15*TARIFA!I236</f>
        <v>900</v>
      </c>
      <c r="J222" s="37">
        <f>$C$15*TARIFA!J236</f>
        <v>862.49999999999989</v>
      </c>
      <c r="K222" s="37">
        <f>$C$15*TARIFA!K236</f>
        <v>862.49999999999989</v>
      </c>
      <c r="L222" s="37">
        <f>$C$15*TARIFA!L236</f>
        <v>862.49999999999989</v>
      </c>
      <c r="M222" s="15"/>
      <c r="N222" s="64">
        <f>TARIFA!N236</f>
        <v>649</v>
      </c>
    </row>
    <row r="223" spans="2:14" ht="17.25" thickTop="1" thickBot="1" x14ac:dyDescent="0.25">
      <c r="B223" s="189" t="s">
        <v>41</v>
      </c>
      <c r="C223" s="190"/>
      <c r="D223" s="37">
        <f>$C$15*TARIFA!D237</f>
        <v>187.5</v>
      </c>
      <c r="E223" s="37">
        <f>$C$15*TARIFA!E237</f>
        <v>375</v>
      </c>
      <c r="F223" s="37">
        <f>$C$15*TARIFA!F237</f>
        <v>475</v>
      </c>
      <c r="G223" s="37">
        <f>$C$15*TARIFA!G237</f>
        <v>550</v>
      </c>
      <c r="H223" s="37">
        <f>$C$15*TARIFA!H237</f>
        <v>624.99999999999989</v>
      </c>
      <c r="I223" s="37">
        <f>$C$15*TARIFA!I237</f>
        <v>724.99999999999977</v>
      </c>
      <c r="J223" s="37">
        <f>$C$15*TARIFA!J237</f>
        <v>687.49999999999989</v>
      </c>
      <c r="K223" s="37">
        <f>$C$15*TARIFA!K237</f>
        <v>687.49999999999989</v>
      </c>
      <c r="L223" s="37">
        <f>$C$15*TARIFA!L237</f>
        <v>687.49999999999989</v>
      </c>
      <c r="M223" s="15"/>
      <c r="N223" s="63" t="str">
        <f>TARIFA!N237</f>
        <v>Ficres</v>
      </c>
    </row>
    <row r="224" spans="2:14" ht="17.25" thickTop="1" thickBot="1" x14ac:dyDescent="0.25">
      <c r="B224" s="189" t="s">
        <v>16</v>
      </c>
      <c r="C224" s="190"/>
      <c r="D224" s="37">
        <f>$C$15*TARIFA!D238</f>
        <v>124.99999999999999</v>
      </c>
      <c r="E224" s="37">
        <f>$C$15*TARIFA!E238</f>
        <v>312.5</v>
      </c>
      <c r="F224" s="37">
        <f>$C$15*TARIFA!F238</f>
        <v>412.5</v>
      </c>
      <c r="G224" s="37">
        <f>$C$15*TARIFA!G238</f>
        <v>475</v>
      </c>
      <c r="H224" s="37">
        <f>$C$15*TARIFA!H238</f>
        <v>549.99999999999989</v>
      </c>
      <c r="I224" s="37">
        <f>$C$15*TARIFA!I238</f>
        <v>649.99999999999989</v>
      </c>
      <c r="J224" s="37">
        <f>$C$15*TARIFA!J238</f>
        <v>649.99999999999989</v>
      </c>
      <c r="K224" s="37">
        <f>$C$15*TARIFA!K238</f>
        <v>649.99999999999989</v>
      </c>
      <c r="L224" s="37">
        <f>$C$15*TARIFA!L238</f>
        <v>649.99999999999989</v>
      </c>
      <c r="M224" s="15"/>
      <c r="N224" s="64">
        <f>TARIFA!N238</f>
        <v>9811</v>
      </c>
    </row>
    <row r="225" spans="2:14" ht="17.25" thickTop="1" thickBot="1" x14ac:dyDescent="0.25">
      <c r="B225" s="191" t="s">
        <v>17</v>
      </c>
      <c r="C225" s="191"/>
      <c r="D225" s="62"/>
      <c r="E225" s="62"/>
      <c r="F225" s="38"/>
      <c r="G225" s="38"/>
      <c r="H225" s="38"/>
      <c r="I225" s="62"/>
      <c r="J225" s="38"/>
      <c r="K225" s="62"/>
      <c r="L225" s="62"/>
      <c r="M225" s="15"/>
    </row>
    <row r="226" spans="2:14" ht="17.25" thickTop="1" thickBot="1" x14ac:dyDescent="0.25">
      <c r="B226" s="187" t="s">
        <v>42</v>
      </c>
      <c r="C226" s="188"/>
      <c r="D226" s="39">
        <f>$C$15*TARIFA!D240</f>
        <v>250.43128033940613</v>
      </c>
      <c r="E226" s="39">
        <f>$C$15*TARIFA!E240</f>
        <v>176.60322176041998</v>
      </c>
      <c r="F226" s="39">
        <f>$C$15*TARIFA!F240</f>
        <v>141.27003903226287</v>
      </c>
      <c r="G226" s="39">
        <f>$C$15*TARIFA!G240</f>
        <v>120.80088750502964</v>
      </c>
      <c r="H226" s="39">
        <f>$C$15*TARIFA!H240</f>
        <v>106.72603783636076</v>
      </c>
      <c r="I226" s="39">
        <f>$C$15*TARIFA!I240</f>
        <v>97.429096628591978</v>
      </c>
      <c r="J226" s="39">
        <f>$C$15*TARIFA!J240</f>
        <v>90.70679009951364</v>
      </c>
      <c r="K226" s="39">
        <f>$C$15*TARIFA!K240</f>
        <v>85.300555575082953</v>
      </c>
      <c r="L226" s="39">
        <f>$C$15*TARIFA!L240</f>
        <v>81.814126992193778</v>
      </c>
      <c r="M226" s="15"/>
    </row>
    <row r="227" spans="2:14" ht="17.25" thickTop="1" thickBot="1" x14ac:dyDescent="0.25">
      <c r="B227" s="187" t="s">
        <v>43</v>
      </c>
      <c r="C227" s="188"/>
      <c r="D227" s="39">
        <f>$C$15*TARIFA!D241</f>
        <v>255.24943515764747</v>
      </c>
      <c r="E227" s="39">
        <f>$C$15*TARIFA!E241</f>
        <v>181.87064213725182</v>
      </c>
      <c r="F227" s="39">
        <f>$C$15*TARIFA!F241</f>
        <v>147.23271447038735</v>
      </c>
      <c r="G227" s="39">
        <f>$C$15*TARIFA!G241</f>
        <v>127.62201814359912</v>
      </c>
      <c r="H227" s="39">
        <f>$C$15*TARIFA!H241</f>
        <v>114.1011907842133</v>
      </c>
      <c r="I227" s="39">
        <f>$C$15*TARIFA!I241</f>
        <v>105.87528995543991</v>
      </c>
      <c r="J227" s="39">
        <f>$C$15*TARIFA!J241</f>
        <v>100.39775345574925</v>
      </c>
      <c r="K227" s="39">
        <f>$C$15*TARIFA!K241</f>
        <v>98.440013663426996</v>
      </c>
      <c r="L227" s="39">
        <f>$C$15*TARIFA!L241</f>
        <v>96.326003318080311</v>
      </c>
      <c r="M227" s="15"/>
    </row>
    <row r="228" spans="2:14" ht="17.25" thickTop="1" thickBot="1" x14ac:dyDescent="0.25">
      <c r="B228" s="187" t="s">
        <v>44</v>
      </c>
      <c r="C228" s="188"/>
      <c r="D228" s="39">
        <f>$C$15*TARIFA!D242</f>
        <v>247.38671375298605</v>
      </c>
      <c r="E228" s="39">
        <f>$C$15*TARIFA!E242</f>
        <v>175.70886560729983</v>
      </c>
      <c r="F228" s="39">
        <f>$C$15*TARIFA!F242</f>
        <v>140.41519405219051</v>
      </c>
      <c r="G228" s="39">
        <f>$C$15*TARIFA!G242</f>
        <v>119.70183038146293</v>
      </c>
      <c r="H228" s="39">
        <f>$C$15*TARIFA!H242</f>
        <v>106.0242627311208</v>
      </c>
      <c r="I228" s="39">
        <f>$C$15*TARIFA!I242</f>
        <v>96.831900348543058</v>
      </c>
      <c r="J228" s="39">
        <f>$C$15*TARIFA!J242</f>
        <v>90.317116114906028</v>
      </c>
      <c r="K228" s="39">
        <f>$C$15*TARIFA!K242</f>
        <v>87.301269203619981</v>
      </c>
      <c r="L228" s="39">
        <f>$C$15*TARIFA!L242</f>
        <v>83.561467660036897</v>
      </c>
      <c r="M228" s="15"/>
    </row>
    <row r="229" spans="2:14" ht="17.25" thickTop="1" thickBot="1" x14ac:dyDescent="0.25">
      <c r="B229" s="187" t="s">
        <v>23</v>
      </c>
      <c r="C229" s="188"/>
      <c r="D229" s="39">
        <f>$C$15*TARIFA!D243</f>
        <v>242.84794698731318</v>
      </c>
      <c r="E229" s="39">
        <f>$C$15*TARIFA!E243</f>
        <v>170.77547846273899</v>
      </c>
      <c r="F229" s="39">
        <f>$C$15*TARIFA!F243</f>
        <v>134.96399199671839</v>
      </c>
      <c r="G229" s="39">
        <f>$C$15*TARIFA!G243</f>
        <v>113.6553326470475</v>
      </c>
      <c r="H229" s="39">
        <f>$C$15*TARIFA!H243</f>
        <v>99.596429120592134</v>
      </c>
      <c r="I229" s="39">
        <f>$C$15*TARIFA!I243</f>
        <v>89.678532068578676</v>
      </c>
      <c r="J229" s="39">
        <f>$C$15*TARIFA!J243</f>
        <v>82.347025677819744</v>
      </c>
      <c r="K229" s="39">
        <f>$C$15*TARIFA!K243</f>
        <v>76.738033139630005</v>
      </c>
      <c r="L229" s="39">
        <f>$C$15*TARIFA!L243</f>
        <v>72.333060093287017</v>
      </c>
      <c r="M229" s="15"/>
    </row>
    <row r="230" spans="2:14" ht="14.25" thickTop="1" x14ac:dyDescent="0.2"/>
    <row r="232" spans="2:14" ht="14.25" thickBot="1" x14ac:dyDescent="0.25"/>
    <row r="233" spans="2:14" ht="17.25" thickTop="1" thickBot="1" x14ac:dyDescent="0.25">
      <c r="B233" s="192" t="s">
        <v>4</v>
      </c>
      <c r="C233" s="193"/>
      <c r="D233" s="34">
        <v>24</v>
      </c>
      <c r="E233" s="34">
        <v>36</v>
      </c>
      <c r="F233" s="34">
        <v>48</v>
      </c>
      <c r="G233" s="34">
        <v>60</v>
      </c>
      <c r="H233" s="66">
        <v>72</v>
      </c>
      <c r="I233" s="34">
        <v>84</v>
      </c>
      <c r="J233" s="34">
        <v>96</v>
      </c>
      <c r="K233" s="35">
        <v>108</v>
      </c>
      <c r="L233" s="35">
        <v>120</v>
      </c>
      <c r="M233" s="15"/>
      <c r="N233" s="63" t="s">
        <v>9</v>
      </c>
    </row>
    <row r="234" spans="2:14" ht="17.25" thickTop="1" thickBot="1" x14ac:dyDescent="0.25">
      <c r="B234" s="194" t="s">
        <v>10</v>
      </c>
      <c r="C234" s="195"/>
      <c r="D234" s="36">
        <f>+TARIFA!D248</f>
        <v>0.11749999999999999</v>
      </c>
      <c r="E234" s="36">
        <f>+TARIFA!E248</f>
        <v>0.11749999999999999</v>
      </c>
      <c r="F234" s="36">
        <f>+TARIFA!F248</f>
        <v>0.11749999999999999</v>
      </c>
      <c r="G234" s="36">
        <f>+TARIFA!G248</f>
        <v>0.11749999999999999</v>
      </c>
      <c r="H234" s="36">
        <f>+TARIFA!H248</f>
        <v>0.11749999999999999</v>
      </c>
      <c r="I234" s="36">
        <f>+TARIFA!I248</f>
        <v>0.11749999999999999</v>
      </c>
      <c r="J234" s="36">
        <f>+TARIFA!J248</f>
        <v>0.11749999999999999</v>
      </c>
      <c r="K234" s="36">
        <f>+TARIFA!K248</f>
        <v>0.11749999999999999</v>
      </c>
      <c r="L234" s="36">
        <f>+TARIFA!L248</f>
        <v>0.11749999999999999</v>
      </c>
      <c r="M234" s="15"/>
      <c r="N234" s="64">
        <f>TARIFA!N248</f>
        <v>660</v>
      </c>
    </row>
    <row r="235" spans="2:14" ht="17.25" thickTop="1" thickBot="1" x14ac:dyDescent="0.25">
      <c r="B235" s="189" t="s">
        <v>39</v>
      </c>
      <c r="C235" s="190"/>
      <c r="D235" s="37">
        <f>$C$15*TARIFA!D249</f>
        <v>237.5</v>
      </c>
      <c r="E235" s="37">
        <f>$C$15*TARIFA!E249</f>
        <v>425.00000000000006</v>
      </c>
      <c r="F235" s="37">
        <f>$C$15*TARIFA!F249</f>
        <v>525</v>
      </c>
      <c r="G235" s="37">
        <f>$C$15*TARIFA!G249</f>
        <v>650</v>
      </c>
      <c r="H235" s="37">
        <f>$C$15*TARIFA!H249</f>
        <v>800</v>
      </c>
      <c r="I235" s="37">
        <f>$C$15*TARIFA!I249</f>
        <v>900</v>
      </c>
      <c r="J235" s="37">
        <f>$C$15*TARIFA!J249</f>
        <v>900</v>
      </c>
      <c r="K235" s="37">
        <f>$C$15*TARIFA!K249</f>
        <v>900</v>
      </c>
      <c r="L235" s="37">
        <f>$C$15*TARIFA!L249</f>
        <v>900</v>
      </c>
      <c r="M235" s="15"/>
      <c r="N235" s="63" t="s">
        <v>12</v>
      </c>
    </row>
    <row r="236" spans="2:14" ht="17.25" thickTop="1" thickBot="1" x14ac:dyDescent="0.25">
      <c r="B236" s="189" t="s">
        <v>40</v>
      </c>
      <c r="C236" s="190"/>
      <c r="D236" s="37">
        <f>$C$15*TARIFA!D250</f>
        <v>300</v>
      </c>
      <c r="E236" s="37">
        <f>$C$15*TARIFA!E250</f>
        <v>487.5</v>
      </c>
      <c r="F236" s="37">
        <f>$C$15*TARIFA!F250</f>
        <v>587.5</v>
      </c>
      <c r="G236" s="37">
        <f>$C$15*TARIFA!G250</f>
        <v>725.00000000000011</v>
      </c>
      <c r="H236" s="37">
        <f>$C$15*TARIFA!H250</f>
        <v>875</v>
      </c>
      <c r="I236" s="37">
        <f>$C$15*TARIFA!I250</f>
        <v>975</v>
      </c>
      <c r="J236" s="37">
        <f>$C$15*TARIFA!J250</f>
        <v>937.5</v>
      </c>
      <c r="K236" s="37">
        <f>$C$15*TARIFA!K250</f>
        <v>937.5</v>
      </c>
      <c r="L236" s="37">
        <f>$C$15*TARIFA!L250</f>
        <v>937.5</v>
      </c>
      <c r="M236" s="15"/>
      <c r="N236" s="64">
        <f>TARIFA!N250</f>
        <v>660</v>
      </c>
    </row>
    <row r="237" spans="2:14" ht="17.25" thickTop="1" thickBot="1" x14ac:dyDescent="0.25">
      <c r="B237" s="189" t="s">
        <v>41</v>
      </c>
      <c r="C237" s="190"/>
      <c r="D237" s="37">
        <f>$C$15*TARIFA!D251</f>
        <v>200</v>
      </c>
      <c r="E237" s="37">
        <f>$C$15*TARIFA!E251</f>
        <v>387.5</v>
      </c>
      <c r="F237" s="37">
        <f>$C$15*TARIFA!F251</f>
        <v>487.5</v>
      </c>
      <c r="G237" s="37">
        <f>$C$15*TARIFA!G251</f>
        <v>575</v>
      </c>
      <c r="H237" s="37">
        <f>$C$15*TARIFA!H251</f>
        <v>700.00000000000011</v>
      </c>
      <c r="I237" s="37">
        <f>$C$15*TARIFA!I251</f>
        <v>799.99999999999989</v>
      </c>
      <c r="J237" s="37">
        <f>$C$15*TARIFA!J251</f>
        <v>762.5</v>
      </c>
      <c r="K237" s="37">
        <f>$C$15*TARIFA!K251</f>
        <v>762.5</v>
      </c>
      <c r="L237" s="37">
        <f>$C$15*TARIFA!L251</f>
        <v>762.5</v>
      </c>
      <c r="M237" s="15"/>
      <c r="N237" s="63" t="str">
        <f>TARIFA!N251</f>
        <v>Ficres</v>
      </c>
    </row>
    <row r="238" spans="2:14" ht="17.25" thickTop="1" thickBot="1" x14ac:dyDescent="0.25">
      <c r="B238" s="189" t="s">
        <v>16</v>
      </c>
      <c r="C238" s="190"/>
      <c r="D238" s="37">
        <f>$C$15*TARIFA!D252</f>
        <v>137.5</v>
      </c>
      <c r="E238" s="37">
        <f>$C$15*TARIFA!E252</f>
        <v>325</v>
      </c>
      <c r="F238" s="37">
        <f>$C$15*TARIFA!F252</f>
        <v>425.00000000000006</v>
      </c>
      <c r="G238" s="37">
        <f>$C$15*TARIFA!G252</f>
        <v>500</v>
      </c>
      <c r="H238" s="37">
        <f>$C$15*TARIFA!H252</f>
        <v>625</v>
      </c>
      <c r="I238" s="37">
        <f>$C$15*TARIFA!I252</f>
        <v>725</v>
      </c>
      <c r="J238" s="37">
        <f>$C$15*TARIFA!J252</f>
        <v>725</v>
      </c>
      <c r="K238" s="37">
        <f>$C$15*TARIFA!K252</f>
        <v>725</v>
      </c>
      <c r="L238" s="37">
        <f>$C$15*TARIFA!L252</f>
        <v>725</v>
      </c>
      <c r="M238" s="15"/>
      <c r="N238" s="64">
        <f>TARIFA!N252</f>
        <v>9812</v>
      </c>
    </row>
    <row r="239" spans="2:14" ht="17.25" thickTop="1" thickBot="1" x14ac:dyDescent="0.25">
      <c r="B239" s="191" t="s">
        <v>17</v>
      </c>
      <c r="C239" s="191"/>
      <c r="D239" s="62"/>
      <c r="E239" s="62"/>
      <c r="F239" s="38"/>
      <c r="G239" s="38"/>
      <c r="H239" s="38"/>
      <c r="I239" s="62"/>
      <c r="J239" s="38"/>
      <c r="K239" s="62"/>
      <c r="L239" s="62"/>
      <c r="M239" s="15"/>
    </row>
    <row r="240" spans="2:14" ht="17.25" thickTop="1" thickBot="1" x14ac:dyDescent="0.25">
      <c r="B240" s="187" t="s">
        <v>42</v>
      </c>
      <c r="C240" s="188"/>
      <c r="D240" s="39">
        <f>$C$15*TARIFA!D254</f>
        <v>251.67913360283717</v>
      </c>
      <c r="E240" s="39">
        <f>$C$15*TARIFA!E254</f>
        <v>177.88134628671258</v>
      </c>
      <c r="F240" s="39">
        <f>$C$15*TARIFA!F254</f>
        <v>142.59833697960019</v>
      </c>
      <c r="G240" s="39">
        <f>$C$15*TARIFA!G254</f>
        <v>122.18755089510451</v>
      </c>
      <c r="H240" s="39">
        <f>$C$15*TARIFA!H254</f>
        <v>108.16330751695276</v>
      </c>
      <c r="I240" s="39">
        <f>$C$15*TARIFA!I254</f>
        <v>98.926318440397011</v>
      </c>
      <c r="J240" s="39">
        <f>$C$15*TARIFA!J254</f>
        <v>92.265233307613997</v>
      </c>
      <c r="K240" s="39">
        <f>$C$15*TARIFA!K254</f>
        <v>86.913554952692024</v>
      </c>
      <c r="L240" s="39">
        <f>$C$15*TARIFA!L254</f>
        <v>83.495754505446868</v>
      </c>
      <c r="M240" s="15"/>
    </row>
    <row r="241" spans="2:14" ht="17.25" thickTop="1" thickBot="1" x14ac:dyDescent="0.25">
      <c r="B241" s="187" t="s">
        <v>43</v>
      </c>
      <c r="C241" s="188"/>
      <c r="D241" s="39">
        <f>$C$15*TARIFA!D255</f>
        <v>256.52129640524686</v>
      </c>
      <c r="E241" s="39">
        <f>$C$15*TARIFA!E255</f>
        <v>183.18688838695815</v>
      </c>
      <c r="F241" s="39">
        <f>$C$15*TARIFA!F255</f>
        <v>148.61707674388578</v>
      </c>
      <c r="G241" s="39">
        <f>$C$15*TARIFA!G255</f>
        <v>129.08698072775093</v>
      </c>
      <c r="H241" s="39">
        <f>$C$15*TARIFA!H255</f>
        <v>115.63778096743589</v>
      </c>
      <c r="I241" s="39">
        <f>$C$15*TARIFA!I255</f>
        <v>107.50230692406437</v>
      </c>
      <c r="J241" s="39">
        <f>$C$15*TARIFA!J255</f>
        <v>102.12269815735308</v>
      </c>
      <c r="K241" s="39">
        <f>$C$15*TARIFA!K255</f>
        <v>100.30147493645671</v>
      </c>
      <c r="L241" s="39">
        <f>$C$15*TARIFA!L255</f>
        <v>98.305911475467937</v>
      </c>
      <c r="M241" s="15"/>
    </row>
    <row r="242" spans="2:14" ht="17.25" thickTop="1" thickBot="1" x14ac:dyDescent="0.25">
      <c r="B242" s="187" t="s">
        <v>44</v>
      </c>
      <c r="C242" s="188"/>
      <c r="D242" s="39">
        <f>$C$15*TARIFA!D256</f>
        <v>248.61939649800004</v>
      </c>
      <c r="E242" s="39">
        <f>$C$15*TARIFA!E256</f>
        <v>176.98051744004164</v>
      </c>
      <c r="F242" s="39">
        <f>$C$15*TARIFA!F256</f>
        <v>141.73545428084313</v>
      </c>
      <c r="G242" s="39">
        <f>$C$15*TARIFA!G256</f>
        <v>121.0758777857754</v>
      </c>
      <c r="H242" s="39">
        <f>$C$15*TARIFA!H256</f>
        <v>107.45208167127679</v>
      </c>
      <c r="I242" s="39">
        <f>$C$15*TARIFA!I256</f>
        <v>98.319944868067282</v>
      </c>
      <c r="J242" s="39">
        <f>$C$15*TARIFA!J256</f>
        <v>91.868864291972642</v>
      </c>
      <c r="K242" s="39">
        <f>$C$15*TARIFA!K256</f>
        <v>88.952101275469403</v>
      </c>
      <c r="L242" s="39">
        <f>$C$15*TARIFA!L256</f>
        <v>85.279010439394952</v>
      </c>
      <c r="M242" s="15"/>
    </row>
    <row r="243" spans="2:14" ht="17.25" thickTop="1" thickBot="1" x14ac:dyDescent="0.25">
      <c r="B243" s="187" t="s">
        <v>23</v>
      </c>
      <c r="C243" s="188"/>
      <c r="D243" s="39">
        <f>$C$15*TARIFA!D257</f>
        <v>244.05801388772167</v>
      </c>
      <c r="E243" s="39">
        <f>$C$15*TARIFA!E257</f>
        <v>172.01142605948607</v>
      </c>
      <c r="F243" s="39">
        <f>$C$15*TARIFA!F257</f>
        <v>136.23299705088101</v>
      </c>
      <c r="G243" s="39">
        <f>$C$15*TARIFA!G257</f>
        <v>114.95997280428048</v>
      </c>
      <c r="H243" s="39">
        <f>$C$15*TARIFA!H257</f>
        <v>100.93768502001699</v>
      </c>
      <c r="I243" s="39">
        <f>$C$15*TARIFA!I257</f>
        <v>91.056648657050985</v>
      </c>
      <c r="J243" s="39">
        <f>$C$15*TARIFA!J257</f>
        <v>83.76183886582993</v>
      </c>
      <c r="K243" s="39">
        <f>$C$15*TARIFA!K257</f>
        <v>78.189118643806069</v>
      </c>
      <c r="L243" s="39">
        <f>$C$15*TARIFA!L257</f>
        <v>73.81981144592649</v>
      </c>
      <c r="M243" s="15"/>
    </row>
    <row r="244" spans="2:14" ht="14.25" thickTop="1" x14ac:dyDescent="0.2"/>
    <row r="246" spans="2:14" ht="14.25" thickBot="1" x14ac:dyDescent="0.25"/>
    <row r="247" spans="2:14" ht="17.25" thickTop="1" thickBot="1" x14ac:dyDescent="0.25">
      <c r="B247" s="192" t="s">
        <v>4</v>
      </c>
      <c r="C247" s="193"/>
      <c r="D247" s="34">
        <v>24</v>
      </c>
      <c r="E247" s="34">
        <v>36</v>
      </c>
      <c r="F247" s="34">
        <v>48</v>
      </c>
      <c r="G247" s="34">
        <v>60</v>
      </c>
      <c r="H247" s="66">
        <v>72</v>
      </c>
      <c r="I247" s="34">
        <v>84</v>
      </c>
      <c r="J247" s="34">
        <v>96</v>
      </c>
      <c r="K247" s="35">
        <v>108</v>
      </c>
      <c r="L247" s="35">
        <v>120</v>
      </c>
      <c r="M247" s="15"/>
      <c r="N247" s="63" t="s">
        <v>9</v>
      </c>
    </row>
    <row r="248" spans="2:14" ht="17.25" thickTop="1" thickBot="1" x14ac:dyDescent="0.25">
      <c r="B248" s="194" t="s">
        <v>10</v>
      </c>
      <c r="C248" s="195"/>
      <c r="D248" s="36">
        <f>+TARIFA!D262</f>
        <v>0.1225</v>
      </c>
      <c r="E248" s="36">
        <f>+TARIFA!E262</f>
        <v>0.1225</v>
      </c>
      <c r="F248" s="36">
        <f>+TARIFA!F262</f>
        <v>0.1225</v>
      </c>
      <c r="G248" s="36">
        <f>+TARIFA!G262</f>
        <v>0.1225</v>
      </c>
      <c r="H248" s="36">
        <f>+TARIFA!H262</f>
        <v>0.1225</v>
      </c>
      <c r="I248" s="36">
        <f>+TARIFA!I262</f>
        <v>0.1225</v>
      </c>
      <c r="J248" s="36">
        <f>+TARIFA!J262</f>
        <v>0.1225</v>
      </c>
      <c r="K248" s="36">
        <f>+TARIFA!K262</f>
        <v>0.1225</v>
      </c>
      <c r="L248" s="36">
        <f>+TARIFA!L262</f>
        <v>0.1225</v>
      </c>
      <c r="M248" s="15"/>
      <c r="N248" s="64">
        <f>TARIFA!N262</f>
        <v>661</v>
      </c>
    </row>
    <row r="249" spans="2:14" ht="17.25" thickTop="1" thickBot="1" x14ac:dyDescent="0.25">
      <c r="B249" s="189" t="s">
        <v>39</v>
      </c>
      <c r="C249" s="190"/>
      <c r="D249" s="37">
        <f>$C$15*TARIFA!D263</f>
        <v>249.99999999999997</v>
      </c>
      <c r="E249" s="37">
        <f>$C$15*TARIFA!E263</f>
        <v>437.50000000000006</v>
      </c>
      <c r="F249" s="37">
        <f>$C$15*TARIFA!F263</f>
        <v>550</v>
      </c>
      <c r="G249" s="37">
        <f>$C$15*TARIFA!G263</f>
        <v>699.99999999999989</v>
      </c>
      <c r="H249" s="37">
        <f>$C$15*TARIFA!H263</f>
        <v>849.99999999999989</v>
      </c>
      <c r="I249" s="37">
        <f>$C$15*TARIFA!I263</f>
        <v>974.99999999999989</v>
      </c>
      <c r="J249" s="37">
        <f>$C$15*TARIFA!J263</f>
        <v>974.99999999999989</v>
      </c>
      <c r="K249" s="37">
        <f>$C$15*TARIFA!K263</f>
        <v>974.99999999999989</v>
      </c>
      <c r="L249" s="37">
        <f>$C$15*TARIFA!L263</f>
        <v>974.99999999999989</v>
      </c>
      <c r="M249" s="15"/>
      <c r="N249" s="63" t="s">
        <v>12</v>
      </c>
    </row>
    <row r="250" spans="2:14" ht="17.25" thickTop="1" thickBot="1" x14ac:dyDescent="0.25">
      <c r="B250" s="189" t="s">
        <v>40</v>
      </c>
      <c r="C250" s="190"/>
      <c r="D250" s="37">
        <f>$C$15*TARIFA!D264</f>
        <v>312.5</v>
      </c>
      <c r="E250" s="37">
        <f>$C$15*TARIFA!E264</f>
        <v>500</v>
      </c>
      <c r="F250" s="37">
        <f>$C$15*TARIFA!F264</f>
        <v>612.5</v>
      </c>
      <c r="G250" s="37">
        <f>$C$15*TARIFA!G264</f>
        <v>774.99999999999989</v>
      </c>
      <c r="H250" s="37">
        <f>$C$15*TARIFA!H264</f>
        <v>925</v>
      </c>
      <c r="I250" s="37">
        <f>$C$15*TARIFA!I264</f>
        <v>1049.9999999999998</v>
      </c>
      <c r="J250" s="37">
        <f>$C$15*TARIFA!J264</f>
        <v>1012.4999999999999</v>
      </c>
      <c r="K250" s="37">
        <f>$C$15*TARIFA!K264</f>
        <v>1012.4999999999999</v>
      </c>
      <c r="L250" s="37">
        <f>$C$15*TARIFA!L264</f>
        <v>1012.4999999999999</v>
      </c>
      <c r="M250" s="15"/>
      <c r="N250" s="64">
        <f>TARIFA!N264</f>
        <v>661</v>
      </c>
    </row>
    <row r="251" spans="2:14" ht="17.25" thickTop="1" thickBot="1" x14ac:dyDescent="0.25">
      <c r="B251" s="189" t="s">
        <v>41</v>
      </c>
      <c r="C251" s="190"/>
      <c r="D251" s="37">
        <f>$C$15*TARIFA!D265</f>
        <v>212.49999999999997</v>
      </c>
      <c r="E251" s="37">
        <f>$C$15*TARIFA!E265</f>
        <v>400</v>
      </c>
      <c r="F251" s="37">
        <f>$C$15*TARIFA!F265</f>
        <v>512.5</v>
      </c>
      <c r="G251" s="37">
        <f>$C$15*TARIFA!G265</f>
        <v>624.99999999999989</v>
      </c>
      <c r="H251" s="37">
        <f>$C$15*TARIFA!H265</f>
        <v>749.99999999999989</v>
      </c>
      <c r="I251" s="37">
        <f>$C$15*TARIFA!I265</f>
        <v>875</v>
      </c>
      <c r="J251" s="37">
        <f>$C$15*TARIFA!J265</f>
        <v>837.49999999999989</v>
      </c>
      <c r="K251" s="37">
        <f>$C$15*TARIFA!K265</f>
        <v>837.49999999999989</v>
      </c>
      <c r="L251" s="37">
        <f>$C$15*TARIFA!L265</f>
        <v>837.49999999999989</v>
      </c>
      <c r="M251" s="15"/>
      <c r="N251" s="63" t="str">
        <f>TARIFA!N265</f>
        <v>Ficres</v>
      </c>
    </row>
    <row r="252" spans="2:14" ht="17.25" thickTop="1" thickBot="1" x14ac:dyDescent="0.25">
      <c r="B252" s="189" t="s">
        <v>16</v>
      </c>
      <c r="C252" s="190"/>
      <c r="D252" s="37">
        <f>$C$15*TARIFA!D266</f>
        <v>149.99999999999997</v>
      </c>
      <c r="E252" s="37">
        <f>$C$15*TARIFA!E266</f>
        <v>337.5</v>
      </c>
      <c r="F252" s="37">
        <f>$C$15*TARIFA!F266</f>
        <v>450</v>
      </c>
      <c r="G252" s="37">
        <f>$C$15*TARIFA!G266</f>
        <v>549.99999999999989</v>
      </c>
      <c r="H252" s="37">
        <f>$C$15*TARIFA!H266</f>
        <v>674.99999999999989</v>
      </c>
      <c r="I252" s="37">
        <f>$C$15*TARIFA!I266</f>
        <v>799.99999999999989</v>
      </c>
      <c r="J252" s="37">
        <f>$C$15*TARIFA!J266</f>
        <v>799.99999999999989</v>
      </c>
      <c r="K252" s="37">
        <f>$C$15*TARIFA!K266</f>
        <v>799.99999999999989</v>
      </c>
      <c r="L252" s="37">
        <f>$C$15*TARIFA!L266</f>
        <v>799.99999999999989</v>
      </c>
      <c r="M252" s="15"/>
      <c r="N252" s="64">
        <f>TARIFA!N266</f>
        <v>9813</v>
      </c>
    </row>
    <row r="253" spans="2:14" ht="17.25" thickTop="1" thickBot="1" x14ac:dyDescent="0.25">
      <c r="B253" s="191" t="s">
        <v>17</v>
      </c>
      <c r="C253" s="191"/>
      <c r="D253" s="62"/>
      <c r="E253" s="62"/>
      <c r="F253" s="38"/>
      <c r="G253" s="38"/>
      <c r="H253" s="38"/>
      <c r="I253" s="62"/>
      <c r="J253" s="38"/>
      <c r="K253" s="62"/>
      <c r="L253" s="62"/>
      <c r="M253" s="15"/>
    </row>
    <row r="254" spans="2:14" ht="17.25" thickTop="1" thickBot="1" x14ac:dyDescent="0.25">
      <c r="B254" s="187" t="s">
        <v>42</v>
      </c>
      <c r="C254" s="188"/>
      <c r="D254" s="39">
        <f>$C$15*TARIFA!D268</f>
        <v>252.93062861798336</v>
      </c>
      <c r="E254" s="39">
        <f>$C$15*TARIFA!E268</f>
        <v>179.16491678343291</v>
      </c>
      <c r="F254" s="39">
        <f>$C$15*TARIFA!F268</f>
        <v>143.93391734627588</v>
      </c>
      <c r="G254" s="39">
        <f>$C$15*TARIFA!G268</f>
        <v>123.5833466813973</v>
      </c>
      <c r="H254" s="39">
        <f>$C$15*TARIFA!H268</f>
        <v>109.61146317612008</v>
      </c>
      <c r="I254" s="39">
        <f>$C$15*TARIFA!I268</f>
        <v>100.43619267178346</v>
      </c>
      <c r="J254" s="39">
        <f>$C$15*TARIFA!J268</f>
        <v>93.838044372130724</v>
      </c>
      <c r="K254" s="39">
        <f>$C$15*TARIFA!K268</f>
        <v>88.542498208780117</v>
      </c>
      <c r="L254" s="39">
        <f>$C$15*TARIFA!L268</f>
        <v>85.194956546014893</v>
      </c>
      <c r="M254" s="15"/>
    </row>
    <row r="255" spans="2:14" ht="17.25" thickTop="1" thickBot="1" x14ac:dyDescent="0.25">
      <c r="B255" s="187" t="s">
        <v>43</v>
      </c>
      <c r="C255" s="188"/>
      <c r="D255" s="39">
        <f>$C$15*TARIFA!D269</f>
        <v>257.79686946978472</v>
      </c>
      <c r="E255" s="39">
        <f>$C$15*TARIFA!E269</f>
        <v>184.5087430402308</v>
      </c>
      <c r="F255" s="39">
        <f>$C$15*TARIFA!F269</f>
        <v>150.00902881048151</v>
      </c>
      <c r="G255" s="39">
        <f>$C$15*TARIFA!G269</f>
        <v>130.56159137707752</v>
      </c>
      <c r="H255" s="39">
        <f>$C$15*TARIFA!H269</f>
        <v>117.18600938949388</v>
      </c>
      <c r="I255" s="39">
        <f>$C$15*TARIFA!I269</f>
        <v>109.14307315895699</v>
      </c>
      <c r="J255" s="39">
        <f>$C$15*TARIFA!J269</f>
        <v>103.86354575337747</v>
      </c>
      <c r="K255" s="39">
        <f>$C$15*TARIFA!K269</f>
        <v>102.18133603824182</v>
      </c>
      <c r="L255" s="39">
        <f>$C$15*TARIFA!L269</f>
        <v>100.30651146247828</v>
      </c>
      <c r="M255" s="15"/>
    </row>
    <row r="256" spans="2:14" ht="17.25" thickTop="1" thickBot="1" x14ac:dyDescent="0.25">
      <c r="B256" s="187" t="s">
        <v>44</v>
      </c>
      <c r="C256" s="188"/>
      <c r="D256" s="39">
        <f>$C$15*TARIFA!D270</f>
        <v>249.85567672088459</v>
      </c>
      <c r="E256" s="39">
        <f>$C$15*TARIFA!E270</f>
        <v>178.25758766366238</v>
      </c>
      <c r="F256" s="39">
        <f>$C$15*TARIFA!F270</f>
        <v>143.06295286188501</v>
      </c>
      <c r="G256" s="39">
        <f>$C$15*TARIFA!G270</f>
        <v>122.45897449895992</v>
      </c>
      <c r="H256" s="39">
        <f>$C$15*TARIFA!H270</f>
        <v>108.89071500945556</v>
      </c>
      <c r="I256" s="39">
        <f>$C$15*TARIFA!I270</f>
        <v>99.820564253565522</v>
      </c>
      <c r="J256" s="39">
        <f>$C$15*TARIFA!J270</f>
        <v>93.434918601522384</v>
      </c>
      <c r="K256" s="39">
        <f>$C$15*TARIFA!K270</f>
        <v>90.619251187429754</v>
      </c>
      <c r="L256" s="39">
        <f>$C$15*TARIFA!L270</f>
        <v>87.014503093057854</v>
      </c>
      <c r="M256" s="15"/>
    </row>
    <row r="257" spans="2:14" ht="17.25" thickTop="1" thickBot="1" x14ac:dyDescent="0.25">
      <c r="B257" s="187" t="s">
        <v>23</v>
      </c>
      <c r="C257" s="188"/>
      <c r="D257" s="39">
        <f>$C$15*TARIFA!D271</f>
        <v>245.2716122636163</v>
      </c>
      <c r="E257" s="39">
        <f>$C$15*TARIFA!E271</f>
        <v>173.25263991466386</v>
      </c>
      <c r="F257" s="39">
        <f>$C$15*TARIFA!F271</f>
        <v>137.50895944994161</v>
      </c>
      <c r="G257" s="39">
        <f>$C$15*TARIFA!G271</f>
        <v>116.27320516270868</v>
      </c>
      <c r="H257" s="39">
        <f>$C$15*TARIFA!H271</f>
        <v>102.28909968309094</v>
      </c>
      <c r="I257" s="39">
        <f>$C$15*TARIFA!I271</f>
        <v>92.446411154747949</v>
      </c>
      <c r="J257" s="39">
        <f>$C$15*TARIFA!J271</f>
        <v>85.189695732708643</v>
      </c>
      <c r="K257" s="39">
        <f>$C$15*TARIFA!K271</f>
        <v>79.654547570095247</v>
      </c>
      <c r="L257" s="39">
        <f>$C$15*TARIFA!L271</f>
        <v>75.322100693879605</v>
      </c>
      <c r="M257" s="15"/>
    </row>
    <row r="258" spans="2:14" ht="14.25" thickTop="1" x14ac:dyDescent="0.2"/>
    <row r="260" spans="2:14" ht="14.25" thickBot="1" x14ac:dyDescent="0.25"/>
    <row r="261" spans="2:14" ht="17.25" thickTop="1" thickBot="1" x14ac:dyDescent="0.25">
      <c r="B261" s="192" t="s">
        <v>4</v>
      </c>
      <c r="C261" s="193"/>
      <c r="D261" s="34">
        <v>24</v>
      </c>
      <c r="E261" s="34">
        <v>36</v>
      </c>
      <c r="F261" s="34">
        <v>48</v>
      </c>
      <c r="G261" s="34">
        <v>60</v>
      </c>
      <c r="H261" s="66">
        <v>72</v>
      </c>
      <c r="I261" s="34">
        <v>84</v>
      </c>
      <c r="J261" s="34">
        <v>96</v>
      </c>
      <c r="K261" s="35">
        <v>108</v>
      </c>
      <c r="L261" s="35">
        <v>120</v>
      </c>
      <c r="M261" s="15"/>
      <c r="N261" s="63" t="s">
        <v>9</v>
      </c>
    </row>
    <row r="262" spans="2:14" ht="17.25" thickTop="1" thickBot="1" x14ac:dyDescent="0.25">
      <c r="B262" s="194" t="s">
        <v>10</v>
      </c>
      <c r="C262" s="195"/>
      <c r="D262" s="36">
        <f>+TARIFA!D276</f>
        <v>0.1275</v>
      </c>
      <c r="E262" s="36">
        <f>+TARIFA!E276</f>
        <v>0.1275</v>
      </c>
      <c r="F262" s="36">
        <f>+TARIFA!F276</f>
        <v>0.1275</v>
      </c>
      <c r="G262" s="36">
        <f>+TARIFA!G276</f>
        <v>0.1275</v>
      </c>
      <c r="H262" s="36">
        <f>+TARIFA!H276</f>
        <v>0.1275</v>
      </c>
      <c r="I262" s="36">
        <f>+TARIFA!I276</f>
        <v>0.1275</v>
      </c>
      <c r="J262" s="36">
        <f>+TARIFA!J276</f>
        <v>0.1275</v>
      </c>
      <c r="K262" s="36">
        <f>+TARIFA!K276</f>
        <v>0.1275</v>
      </c>
      <c r="L262" s="36">
        <f>+TARIFA!L276</f>
        <v>0.1275</v>
      </c>
      <c r="M262" s="15"/>
      <c r="N262" s="64">
        <f>TARIFA!N276</f>
        <v>662</v>
      </c>
    </row>
    <row r="263" spans="2:14" ht="17.25" thickTop="1" thickBot="1" x14ac:dyDescent="0.25">
      <c r="B263" s="189" t="s">
        <v>39</v>
      </c>
      <c r="C263" s="190"/>
      <c r="D263" s="37">
        <f>$C$15*TARIFA!D277</f>
        <v>262.5</v>
      </c>
      <c r="E263" s="37">
        <f>$C$15*TARIFA!E277</f>
        <v>450.00000000000006</v>
      </c>
      <c r="F263" s="37">
        <f>$C$15*TARIFA!F277</f>
        <v>600</v>
      </c>
      <c r="G263" s="37">
        <f>$C$15*TARIFA!G277</f>
        <v>750</v>
      </c>
      <c r="H263" s="37">
        <f>$C$15*TARIFA!H277</f>
        <v>925</v>
      </c>
      <c r="I263" s="37">
        <f>$C$15*TARIFA!I277</f>
        <v>1050</v>
      </c>
      <c r="J263" s="37">
        <f>$C$15*TARIFA!J277</f>
        <v>1050</v>
      </c>
      <c r="K263" s="37">
        <f>$C$15*TARIFA!K277</f>
        <v>1050</v>
      </c>
      <c r="L263" s="37">
        <f>$C$15*TARIFA!L277</f>
        <v>1050</v>
      </c>
      <c r="M263" s="15"/>
      <c r="N263" s="63" t="s">
        <v>12</v>
      </c>
    </row>
    <row r="264" spans="2:14" ht="17.25" thickTop="1" thickBot="1" x14ac:dyDescent="0.25">
      <c r="B264" s="189" t="s">
        <v>40</v>
      </c>
      <c r="C264" s="190"/>
      <c r="D264" s="37">
        <f>$C$15*TARIFA!D278</f>
        <v>325</v>
      </c>
      <c r="E264" s="37">
        <f>$C$15*TARIFA!E278</f>
        <v>512.5</v>
      </c>
      <c r="F264" s="37">
        <f>$C$15*TARIFA!F278</f>
        <v>662.5</v>
      </c>
      <c r="G264" s="37">
        <f>$C$15*TARIFA!G278</f>
        <v>824.99999999999989</v>
      </c>
      <c r="H264" s="37">
        <f>$C$15*TARIFA!H278</f>
        <v>1000</v>
      </c>
      <c r="I264" s="37">
        <f>$C$15*TARIFA!I278</f>
        <v>1125</v>
      </c>
      <c r="J264" s="37">
        <f>$C$15*TARIFA!J278</f>
        <v>1087.5</v>
      </c>
      <c r="K264" s="37">
        <f>$C$15*TARIFA!K278</f>
        <v>1087.5</v>
      </c>
      <c r="L264" s="37">
        <f>$C$15*TARIFA!L278</f>
        <v>1087.5</v>
      </c>
      <c r="M264" s="15"/>
      <c r="N264" s="64">
        <f>TARIFA!N278</f>
        <v>662</v>
      </c>
    </row>
    <row r="265" spans="2:14" ht="17.25" thickTop="1" thickBot="1" x14ac:dyDescent="0.25">
      <c r="B265" s="189" t="s">
        <v>41</v>
      </c>
      <c r="C265" s="190"/>
      <c r="D265" s="37">
        <f>$C$15*TARIFA!D279</f>
        <v>225</v>
      </c>
      <c r="E265" s="37">
        <f>$C$15*TARIFA!E279</f>
        <v>412.5</v>
      </c>
      <c r="F265" s="37">
        <f>$C$15*TARIFA!F279</f>
        <v>562.5</v>
      </c>
      <c r="G265" s="37">
        <f>$C$15*TARIFA!G279</f>
        <v>675</v>
      </c>
      <c r="H265" s="37">
        <f>$C$15*TARIFA!H279</f>
        <v>824.99999999999989</v>
      </c>
      <c r="I265" s="37">
        <f>$C$15*TARIFA!I279</f>
        <v>950</v>
      </c>
      <c r="J265" s="37">
        <f>$C$15*TARIFA!J279</f>
        <v>912.5</v>
      </c>
      <c r="K265" s="37">
        <f>$C$15*TARIFA!K279</f>
        <v>912.5</v>
      </c>
      <c r="L265" s="37">
        <f>$C$15*TARIFA!L279</f>
        <v>912.5</v>
      </c>
      <c r="M265" s="15"/>
      <c r="N265" s="63" t="str">
        <f>TARIFA!N279</f>
        <v>Ficres</v>
      </c>
    </row>
    <row r="266" spans="2:14" ht="17.25" thickTop="1" thickBot="1" x14ac:dyDescent="0.25">
      <c r="B266" s="189" t="s">
        <v>16</v>
      </c>
      <c r="C266" s="190"/>
      <c r="D266" s="37">
        <f>$C$15*TARIFA!D280</f>
        <v>162.5</v>
      </c>
      <c r="E266" s="37">
        <f>$C$15*TARIFA!E280</f>
        <v>350.00000000000006</v>
      </c>
      <c r="F266" s="37">
        <f>$C$15*TARIFA!F280</f>
        <v>500</v>
      </c>
      <c r="G266" s="37">
        <f>$C$15*TARIFA!G280</f>
        <v>600</v>
      </c>
      <c r="H266" s="37">
        <f>$C$15*TARIFA!H280</f>
        <v>750</v>
      </c>
      <c r="I266" s="37">
        <f>$C$15*TARIFA!I280</f>
        <v>875</v>
      </c>
      <c r="J266" s="37">
        <f>$C$15*TARIFA!J280</f>
        <v>875</v>
      </c>
      <c r="K266" s="37">
        <f>$C$15*TARIFA!K280</f>
        <v>875</v>
      </c>
      <c r="L266" s="37">
        <f>$C$15*TARIFA!L280</f>
        <v>875</v>
      </c>
      <c r="M266" s="15"/>
      <c r="N266" s="64">
        <f>TARIFA!N280</f>
        <v>9814</v>
      </c>
    </row>
    <row r="267" spans="2:14" ht="17.25" thickTop="1" thickBot="1" x14ac:dyDescent="0.25">
      <c r="B267" s="191" t="s">
        <v>17</v>
      </c>
      <c r="C267" s="191"/>
      <c r="D267" s="62"/>
      <c r="E267" s="62"/>
      <c r="F267" s="38"/>
      <c r="G267" s="38"/>
      <c r="H267" s="38"/>
      <c r="I267" s="62"/>
      <c r="J267" s="38"/>
      <c r="K267" s="62"/>
      <c r="L267" s="62"/>
      <c r="M267" s="15"/>
    </row>
    <row r="268" spans="2:14" ht="17.25" thickTop="1" thickBot="1" x14ac:dyDescent="0.25">
      <c r="B268" s="187" t="s">
        <v>42</v>
      </c>
      <c r="C268" s="188"/>
      <c r="D268" s="39">
        <f>$C$15*TARIFA!D282</f>
        <v>254.18576141395673</v>
      </c>
      <c r="E268" s="39">
        <f>$C$15*TARIFA!E282</f>
        <v>180.45392410909761</v>
      </c>
      <c r="F268" s="39">
        <f>$C$15*TARIFA!F282</f>
        <v>145.27676193497635</v>
      </c>
      <c r="G268" s="39">
        <f>$C$15*TARIFA!G282</f>
        <v>124.9882424636375</v>
      </c>
      <c r="H268" s="39">
        <f>$C$15*TARIFA!H282</f>
        <v>111.07045232568403</v>
      </c>
      <c r="I268" s="39">
        <f>$C$15*TARIFA!I282</f>
        <v>101.9586394187607</v>
      </c>
      <c r="J268" s="39">
        <f>$C$15*TARIFA!J282</f>
        <v>95.425108015909458</v>
      </c>
      <c r="K268" s="39">
        <f>$C$15*TARIFA!K282</f>
        <v>90.187226874090342</v>
      </c>
      <c r="L268" s="39">
        <f>$C$15*TARIFA!L282</f>
        <v>86.911521232566471</v>
      </c>
      <c r="M268" s="15"/>
    </row>
    <row r="269" spans="2:14" ht="17.25" thickTop="1" thickBot="1" x14ac:dyDescent="0.25">
      <c r="B269" s="187" t="s">
        <v>43</v>
      </c>
      <c r="C269" s="188"/>
      <c r="D269" s="39">
        <f>$C$15*TARIFA!D283</f>
        <v>259.0761503039754</v>
      </c>
      <c r="E269" s="39">
        <f>$C$15*TARIFA!E283</f>
        <v>185.83619668292991</v>
      </c>
      <c r="F269" s="39">
        <f>$C$15*TARIFA!F283</f>
        <v>151.4085517047952</v>
      </c>
      <c r="G269" s="39">
        <f>$C$15*TARIFA!G283</f>
        <v>132.04581586179796</v>
      </c>
      <c r="H269" s="39">
        <f>$C$15*TARIFA!H283</f>
        <v>118.74581993508669</v>
      </c>
      <c r="I269" s="39">
        <f>$C$15*TARIFA!I283</f>
        <v>110.79750182919706</v>
      </c>
      <c r="J269" s="39">
        <f>$C$15*TARIFA!J283</f>
        <v>105.62016865064759</v>
      </c>
      <c r="K269" s="39">
        <f>$C$15*TARIFA!K283</f>
        <v>104.07941408936607</v>
      </c>
      <c r="L269" s="39">
        <f>$C$15*TARIFA!L283</f>
        <v>102.3275538150813</v>
      </c>
      <c r="M269" s="15"/>
    </row>
    <row r="270" spans="2:14" ht="17.25" thickTop="1" thickBot="1" x14ac:dyDescent="0.25">
      <c r="B270" s="187" t="s">
        <v>44</v>
      </c>
      <c r="C270" s="188"/>
      <c r="D270" s="39">
        <f>$C$15*TARIFA!D284</f>
        <v>251.09555049902693</v>
      </c>
      <c r="E270" s="39">
        <f>$C$15*TARIFA!E284</f>
        <v>179.54006718297322</v>
      </c>
      <c r="F270" s="39">
        <f>$C$15*TARIFA!F284</f>
        <v>144.39767170811714</v>
      </c>
      <c r="G270" s="39">
        <f>$C$15*TARIFA!G284</f>
        <v>123.85108841552656</v>
      </c>
      <c r="H270" s="39">
        <f>$C$15*TARIFA!H284</f>
        <v>110.34011060261342</v>
      </c>
      <c r="I270" s="39">
        <f>$C$15*TARIFA!I284</f>
        <v>101.33367909082246</v>
      </c>
      <c r="J270" s="39">
        <f>$C$15*TARIFA!J284</f>
        <v>95.015164261628456</v>
      </c>
      <c r="K270" s="39">
        <f>$C$15*TARIFA!K284</f>
        <v>92.302556753367952</v>
      </c>
      <c r="L270" s="39">
        <f>$C$15*TARIFA!L284</f>
        <v>88.767729214450384</v>
      </c>
      <c r="M270" s="15"/>
    </row>
    <row r="271" spans="2:14" ht="17.25" thickTop="1" thickBot="1" x14ac:dyDescent="0.25">
      <c r="B271" s="187" t="s">
        <v>23</v>
      </c>
      <c r="C271" s="188"/>
      <c r="D271" s="39">
        <f>$C$15*TARIFA!D285</f>
        <v>246.48873826435178</v>
      </c>
      <c r="E271" s="39">
        <f>$C$15*TARIFA!E285</f>
        <v>174.49911118844958</v>
      </c>
      <c r="F271" s="39">
        <f>$C$15*TARIFA!F285</f>
        <v>138.79186180888286</v>
      </c>
      <c r="G271" s="39">
        <f>$C$15*TARIFA!G285</f>
        <v>117.59499923858665</v>
      </c>
      <c r="H271" s="39">
        <f>$C$15*TARIFA!H285</f>
        <v>103.65062412799779</v>
      </c>
      <c r="I271" s="39">
        <f>$C$15*TARIFA!I285</f>
        <v>93.847746014106917</v>
      </c>
      <c r="J271" s="39">
        <f>$C$15*TARIFA!J285</f>
        <v>86.630491625532144</v>
      </c>
      <c r="K271" s="39">
        <f>$C$15*TARIFA!K285</f>
        <v>81.134177356482525</v>
      </c>
      <c r="L271" s="39">
        <f>$C$15*TARIFA!L285</f>
        <v>76.839740509778323</v>
      </c>
      <c r="M271" s="15"/>
    </row>
    <row r="272" spans="2:14" ht="14.25" thickTop="1" x14ac:dyDescent="0.2">
      <c r="N272" s="8"/>
    </row>
    <row r="273" spans="2:14" x14ac:dyDescent="0.2">
      <c r="N273" s="8"/>
    </row>
    <row r="274" spans="2:14" x14ac:dyDescent="0.2">
      <c r="N274" s="8"/>
    </row>
    <row r="276" spans="2:14" ht="15" x14ac:dyDescent="0.2">
      <c r="N276" s="49"/>
    </row>
    <row r="278" spans="2:14" x14ac:dyDescent="0.2">
      <c r="J278" s="76"/>
    </row>
    <row r="279" spans="2:14" x14ac:dyDescent="0.2">
      <c r="B279" s="50" t="s">
        <v>24</v>
      </c>
      <c r="C279" s="1"/>
      <c r="D279" s="1"/>
      <c r="E279" s="1"/>
      <c r="F279" s="1"/>
      <c r="G279" s="1"/>
      <c r="H279" s="1"/>
      <c r="I279" s="1"/>
      <c r="J279" s="1"/>
      <c r="K279" s="1"/>
      <c r="L279" s="1"/>
      <c r="M279" s="1"/>
    </row>
    <row r="280" spans="2:14" x14ac:dyDescent="0.2">
      <c r="B280" s="50" t="s">
        <v>25</v>
      </c>
      <c r="C280" s="1"/>
      <c r="D280" s="1"/>
      <c r="E280" s="1"/>
      <c r="F280" s="1"/>
      <c r="G280" s="1"/>
      <c r="H280" s="1"/>
      <c r="I280" s="1"/>
      <c r="J280" s="1"/>
      <c r="K280" s="1"/>
      <c r="L280" s="1"/>
      <c r="M280" s="1"/>
    </row>
    <row r="281" spans="2:14" ht="14.25" thickBot="1" x14ac:dyDescent="0.25">
      <c r="B281" s="50"/>
      <c r="C281" s="1"/>
      <c r="D281" s="1"/>
      <c r="E281" s="1"/>
      <c r="F281" s="1"/>
      <c r="G281" s="1"/>
      <c r="H281" s="1"/>
      <c r="I281" s="1"/>
      <c r="J281" s="1"/>
      <c r="K281" s="1"/>
      <c r="L281" s="1"/>
      <c r="M281" s="1"/>
    </row>
    <row r="282" spans="2:14" ht="14.25" thickBot="1" x14ac:dyDescent="0.25">
      <c r="B282" s="50"/>
      <c r="C282" s="9" t="s">
        <v>26</v>
      </c>
      <c r="D282" s="1"/>
      <c r="E282" s="9" t="s">
        <v>27</v>
      </c>
      <c r="F282" s="1"/>
      <c r="G282" s="9" t="s">
        <v>28</v>
      </c>
      <c r="H282" s="1"/>
      <c r="I282" s="178" t="s">
        <v>29</v>
      </c>
      <c r="J282" s="179"/>
      <c r="K282" s="179"/>
      <c r="L282" s="180"/>
      <c r="M282" s="1"/>
    </row>
    <row r="283" spans="2:14" x14ac:dyDescent="0.2">
      <c r="C283" s="51" t="s">
        <v>30</v>
      </c>
      <c r="D283" s="5"/>
      <c r="E283" s="52" t="s">
        <v>31</v>
      </c>
      <c r="G283" s="53" t="s">
        <v>32</v>
      </c>
      <c r="H283" s="1"/>
      <c r="M283" s="57"/>
    </row>
    <row r="284" spans="2:14" x14ac:dyDescent="0.2">
      <c r="B284" s="177" t="s">
        <v>33</v>
      </c>
      <c r="C284" s="177"/>
      <c r="D284" s="177"/>
      <c r="E284" s="177"/>
      <c r="F284" s="177"/>
      <c r="G284" s="177"/>
      <c r="H284" s="177"/>
      <c r="I284" s="177"/>
      <c r="J284" s="177"/>
      <c r="K284" s="177"/>
      <c r="L284" s="177"/>
      <c r="M284" s="177"/>
    </row>
    <row r="285" spans="2:14" x14ac:dyDescent="0.2">
      <c r="B285" s="177"/>
      <c r="C285" s="177"/>
      <c r="D285" s="177"/>
      <c r="E285" s="177"/>
      <c r="F285" s="177"/>
      <c r="G285" s="177"/>
      <c r="H285" s="177"/>
      <c r="I285" s="177"/>
      <c r="J285" s="177"/>
      <c r="K285" s="177"/>
      <c r="L285" s="177"/>
      <c r="M285" s="177"/>
    </row>
    <row r="286" spans="2:14" x14ac:dyDescent="0.2">
      <c r="B286" s="177"/>
      <c r="C286" s="177"/>
      <c r="D286" s="177"/>
      <c r="E286" s="177"/>
      <c r="F286" s="177"/>
      <c r="G286" s="177"/>
      <c r="H286" s="177"/>
      <c r="I286" s="177"/>
      <c r="J286" s="177"/>
      <c r="K286" s="177"/>
      <c r="L286" s="177"/>
      <c r="M286" s="177"/>
    </row>
    <row r="287" spans="2:14" x14ac:dyDescent="0.2">
      <c r="B287" s="177"/>
      <c r="C287" s="177"/>
      <c r="D287" s="177"/>
      <c r="E287" s="177"/>
      <c r="F287" s="177"/>
      <c r="G287" s="177"/>
      <c r="H287" s="177"/>
      <c r="I287" s="177"/>
      <c r="J287" s="177"/>
      <c r="K287" s="177"/>
      <c r="L287" s="177"/>
      <c r="M287" s="177"/>
    </row>
    <row r="288" spans="2:14" x14ac:dyDescent="0.2">
      <c r="B288" s="177"/>
      <c r="C288" s="177"/>
      <c r="D288" s="177"/>
      <c r="E288" s="177"/>
      <c r="F288" s="177"/>
      <c r="G288" s="177"/>
      <c r="H288" s="177"/>
      <c r="I288" s="177"/>
      <c r="J288" s="177"/>
      <c r="K288" s="177"/>
      <c r="L288" s="177"/>
      <c r="M288" s="177"/>
    </row>
    <row r="289" spans="2:13" x14ac:dyDescent="0.2">
      <c r="B289" s="177"/>
      <c r="C289" s="177"/>
      <c r="D289" s="177"/>
      <c r="E289" s="177"/>
      <c r="F289" s="177"/>
      <c r="G289" s="177"/>
      <c r="H289" s="177"/>
      <c r="I289" s="177"/>
      <c r="J289" s="177"/>
      <c r="K289" s="177"/>
      <c r="L289" s="177"/>
      <c r="M289" s="177"/>
    </row>
    <row r="290" spans="2:13" x14ac:dyDescent="0.2">
      <c r="B290" s="177"/>
      <c r="C290" s="177"/>
      <c r="D290" s="177"/>
      <c r="E290" s="177"/>
      <c r="F290" s="177"/>
      <c r="G290" s="177"/>
      <c r="H290" s="177"/>
      <c r="I290" s="177"/>
      <c r="J290" s="177"/>
      <c r="K290" s="177"/>
      <c r="L290" s="177"/>
      <c r="M290" s="177"/>
    </row>
    <row r="291" spans="2:13" x14ac:dyDescent="0.2">
      <c r="B291" s="177"/>
      <c r="C291" s="177"/>
      <c r="D291" s="177"/>
      <c r="E291" s="177"/>
      <c r="F291" s="177"/>
      <c r="G291" s="177"/>
      <c r="H291" s="177"/>
      <c r="I291" s="177"/>
      <c r="J291" s="177"/>
      <c r="K291" s="177"/>
      <c r="L291" s="177"/>
      <c r="M291" s="177"/>
    </row>
    <row r="292" spans="2:13" x14ac:dyDescent="0.2">
      <c r="B292" s="177"/>
      <c r="C292" s="177"/>
      <c r="D292" s="177"/>
      <c r="E292" s="177"/>
      <c r="F292" s="177"/>
      <c r="G292" s="177"/>
      <c r="H292" s="177"/>
      <c r="I292" s="177"/>
      <c r="J292" s="177"/>
      <c r="K292" s="177"/>
      <c r="L292" s="177"/>
      <c r="M292" s="177"/>
    </row>
    <row r="293" spans="2:13" x14ac:dyDescent="0.2">
      <c r="B293" s="177"/>
      <c r="C293" s="177"/>
      <c r="D293" s="177"/>
      <c r="E293" s="177"/>
      <c r="F293" s="177"/>
      <c r="G293" s="177"/>
      <c r="H293" s="177"/>
      <c r="I293" s="177"/>
      <c r="J293" s="177"/>
      <c r="K293" s="177"/>
      <c r="L293" s="177"/>
      <c r="M293" s="177"/>
    </row>
    <row r="294" spans="2:13" x14ac:dyDescent="0.2">
      <c r="B294" s="58"/>
      <c r="C294" s="3"/>
      <c r="D294" s="4"/>
      <c r="E294" s="3"/>
      <c r="G294" s="1"/>
      <c r="H294" s="59"/>
      <c r="I294" s="60"/>
      <c r="J294" s="61"/>
      <c r="K294" s="1"/>
      <c r="L294" s="1"/>
      <c r="M294" s="58"/>
    </row>
    <row r="295" spans="2:13" x14ac:dyDescent="0.2">
      <c r="B295" s="58"/>
      <c r="C295" s="58"/>
      <c r="D295" s="58"/>
      <c r="E295" s="58"/>
      <c r="F295" s="58"/>
      <c r="G295" s="58"/>
      <c r="H295" s="58"/>
      <c r="I295" s="58"/>
      <c r="J295" s="58"/>
      <c r="K295" s="58"/>
      <c r="L295" s="58"/>
      <c r="M295" s="58"/>
    </row>
  </sheetData>
  <mergeCells count="217">
    <mergeCell ref="B265:C265"/>
    <mergeCell ref="B266:C266"/>
    <mergeCell ref="B267:C267"/>
    <mergeCell ref="B268:C268"/>
    <mergeCell ref="B269:C269"/>
    <mergeCell ref="B270:C270"/>
    <mergeCell ref="B271:C271"/>
    <mergeCell ref="B253:C253"/>
    <mergeCell ref="B254:C254"/>
    <mergeCell ref="B255:C255"/>
    <mergeCell ref="B256:C256"/>
    <mergeCell ref="B257:C257"/>
    <mergeCell ref="B261:C261"/>
    <mergeCell ref="B262:C262"/>
    <mergeCell ref="B263:C263"/>
    <mergeCell ref="B264:C264"/>
    <mergeCell ref="B241:C241"/>
    <mergeCell ref="B242:C242"/>
    <mergeCell ref="B243:C243"/>
    <mergeCell ref="B247:C247"/>
    <mergeCell ref="B248:C248"/>
    <mergeCell ref="B249:C249"/>
    <mergeCell ref="B250:C250"/>
    <mergeCell ref="B251:C251"/>
    <mergeCell ref="B252:C252"/>
    <mergeCell ref="B229:C229"/>
    <mergeCell ref="B233:C233"/>
    <mergeCell ref="B234:C234"/>
    <mergeCell ref="B235:C235"/>
    <mergeCell ref="B236:C236"/>
    <mergeCell ref="B237:C237"/>
    <mergeCell ref="B238:C238"/>
    <mergeCell ref="B239:C239"/>
    <mergeCell ref="B240:C240"/>
    <mergeCell ref="B220:C220"/>
    <mergeCell ref="B221:C221"/>
    <mergeCell ref="B222:C222"/>
    <mergeCell ref="B223:C223"/>
    <mergeCell ref="B224:C224"/>
    <mergeCell ref="B225:C225"/>
    <mergeCell ref="B226:C226"/>
    <mergeCell ref="B227:C227"/>
    <mergeCell ref="B228:C228"/>
    <mergeCell ref="B208:C208"/>
    <mergeCell ref="B209:C209"/>
    <mergeCell ref="B210:C210"/>
    <mergeCell ref="B211:C211"/>
    <mergeCell ref="B212:C212"/>
    <mergeCell ref="B213:C213"/>
    <mergeCell ref="B214:C214"/>
    <mergeCell ref="B215:C215"/>
    <mergeCell ref="B219:C219"/>
    <mergeCell ref="B284:M293"/>
    <mergeCell ref="B185:C185"/>
    <mergeCell ref="B186:C186"/>
    <mergeCell ref="B187:C187"/>
    <mergeCell ref="B180:C180"/>
    <mergeCell ref="B181:C181"/>
    <mergeCell ref="B182:C182"/>
    <mergeCell ref="B183:C183"/>
    <mergeCell ref="B184:C184"/>
    <mergeCell ref="I282:L282"/>
    <mergeCell ref="B191:C191"/>
    <mergeCell ref="B192:C192"/>
    <mergeCell ref="B193:C193"/>
    <mergeCell ref="B194:C194"/>
    <mergeCell ref="B195:C195"/>
    <mergeCell ref="B196:C196"/>
    <mergeCell ref="B197:C197"/>
    <mergeCell ref="B198:C198"/>
    <mergeCell ref="B199:C199"/>
    <mergeCell ref="B200:C200"/>
    <mergeCell ref="B201:C201"/>
    <mergeCell ref="B205:C205"/>
    <mergeCell ref="B206:C206"/>
    <mergeCell ref="B207:C207"/>
    <mergeCell ref="B173:C173"/>
    <mergeCell ref="B177:C177"/>
    <mergeCell ref="B178:C178"/>
    <mergeCell ref="B179:C179"/>
    <mergeCell ref="B167:C167"/>
    <mergeCell ref="B168:C168"/>
    <mergeCell ref="B169:C169"/>
    <mergeCell ref="B170:C170"/>
    <mergeCell ref="B171:C171"/>
    <mergeCell ref="B165:C165"/>
    <mergeCell ref="B166:C166"/>
    <mergeCell ref="B159:C159"/>
    <mergeCell ref="B154:C154"/>
    <mergeCell ref="B155:C155"/>
    <mergeCell ref="B156:C156"/>
    <mergeCell ref="B157:C157"/>
    <mergeCell ref="B158:C158"/>
    <mergeCell ref="B172:C172"/>
    <mergeCell ref="B150:C150"/>
    <mergeCell ref="B151:C151"/>
    <mergeCell ref="B152:C152"/>
    <mergeCell ref="B153:C153"/>
    <mergeCell ref="B143:C143"/>
    <mergeCell ref="B144:C144"/>
    <mergeCell ref="B145:C145"/>
    <mergeCell ref="B163:C163"/>
    <mergeCell ref="B164:C164"/>
    <mergeCell ref="B138:C138"/>
    <mergeCell ref="B139:C139"/>
    <mergeCell ref="B140:C140"/>
    <mergeCell ref="B141:C141"/>
    <mergeCell ref="B142:C142"/>
    <mergeCell ref="B135:C135"/>
    <mergeCell ref="B136:C136"/>
    <mergeCell ref="B137:C137"/>
    <mergeCell ref="B149:C149"/>
    <mergeCell ref="B130:C130"/>
    <mergeCell ref="B131:C131"/>
    <mergeCell ref="B125:C125"/>
    <mergeCell ref="B126:C126"/>
    <mergeCell ref="B127:C127"/>
    <mergeCell ref="B128:C128"/>
    <mergeCell ref="B129:C129"/>
    <mergeCell ref="B121:C121"/>
    <mergeCell ref="B122:C122"/>
    <mergeCell ref="B123:C123"/>
    <mergeCell ref="B124:C124"/>
    <mergeCell ref="B113:C113"/>
    <mergeCell ref="B114:C114"/>
    <mergeCell ref="B115:C115"/>
    <mergeCell ref="B116:C116"/>
    <mergeCell ref="B117:C117"/>
    <mergeCell ref="B108:C108"/>
    <mergeCell ref="B109:C109"/>
    <mergeCell ref="B110:C110"/>
    <mergeCell ref="B111:C111"/>
    <mergeCell ref="B112:C112"/>
    <mergeCell ref="B107:C107"/>
    <mergeCell ref="B101:C101"/>
    <mergeCell ref="B102:C102"/>
    <mergeCell ref="B103:C103"/>
    <mergeCell ref="B96:C96"/>
    <mergeCell ref="B97:C97"/>
    <mergeCell ref="B98:C98"/>
    <mergeCell ref="B99:C99"/>
    <mergeCell ref="B100:C100"/>
    <mergeCell ref="B88:C88"/>
    <mergeCell ref="B89:C89"/>
    <mergeCell ref="B93:C93"/>
    <mergeCell ref="B94:C94"/>
    <mergeCell ref="B95:C95"/>
    <mergeCell ref="B83:C83"/>
    <mergeCell ref="B84:C84"/>
    <mergeCell ref="B85:C85"/>
    <mergeCell ref="B86:C86"/>
    <mergeCell ref="B87:C87"/>
    <mergeCell ref="B75:C75"/>
    <mergeCell ref="B79:C79"/>
    <mergeCell ref="B80:C80"/>
    <mergeCell ref="B81:C81"/>
    <mergeCell ref="B82:C82"/>
    <mergeCell ref="B69:C69"/>
    <mergeCell ref="B70:C70"/>
    <mergeCell ref="B71:C71"/>
    <mergeCell ref="B72:C72"/>
    <mergeCell ref="B73:C73"/>
    <mergeCell ref="B65:C65"/>
    <mergeCell ref="B66:C66"/>
    <mergeCell ref="B67:C67"/>
    <mergeCell ref="B68:C68"/>
    <mergeCell ref="B58:C58"/>
    <mergeCell ref="B59:C59"/>
    <mergeCell ref="B60:C60"/>
    <mergeCell ref="B61:C61"/>
    <mergeCell ref="B74:C74"/>
    <mergeCell ref="B53:C53"/>
    <mergeCell ref="B54:C54"/>
    <mergeCell ref="B55:C55"/>
    <mergeCell ref="B56:C56"/>
    <mergeCell ref="B57:C57"/>
    <mergeCell ref="B51:C51"/>
    <mergeCell ref="B52:C52"/>
    <mergeCell ref="B46:C46"/>
    <mergeCell ref="B47:C47"/>
    <mergeCell ref="B41:C41"/>
    <mergeCell ref="B42:C42"/>
    <mergeCell ref="B43:C43"/>
    <mergeCell ref="B44:C44"/>
    <mergeCell ref="B45:C45"/>
    <mergeCell ref="B37:C37"/>
    <mergeCell ref="B38:C38"/>
    <mergeCell ref="B39:C39"/>
    <mergeCell ref="B40:C40"/>
    <mergeCell ref="B33:C33"/>
    <mergeCell ref="B28:C28"/>
    <mergeCell ref="B29:C29"/>
    <mergeCell ref="B30:C30"/>
    <mergeCell ref="B31:C31"/>
    <mergeCell ref="B32:C32"/>
    <mergeCell ref="B23:C23"/>
    <mergeCell ref="B24:C24"/>
    <mergeCell ref="B25:C25"/>
    <mergeCell ref="B26:C26"/>
    <mergeCell ref="B27:C27"/>
    <mergeCell ref="B11:L11"/>
    <mergeCell ref="C15:D15"/>
    <mergeCell ref="E19:F19"/>
    <mergeCell ref="G19:H19"/>
    <mergeCell ref="I19:J19"/>
    <mergeCell ref="B16:E16"/>
    <mergeCell ref="L19:M19"/>
    <mergeCell ref="N19:O19"/>
    <mergeCell ref="E18:F18"/>
    <mergeCell ref="G18:H18"/>
    <mergeCell ref="I18:J18"/>
    <mergeCell ref="L18:M18"/>
    <mergeCell ref="N18:O18"/>
    <mergeCell ref="B13:C13"/>
    <mergeCell ref="D17:J17"/>
    <mergeCell ref="L17:M17"/>
    <mergeCell ref="N17:O17"/>
  </mergeCells>
  <printOptions horizontalCentered="1" verticalCentered="1"/>
  <pageMargins left="0" right="0" top="0" bottom="0" header="0" footer="0"/>
  <pageSetup paperSize="9" scale="53" fitToWidth="0"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07934F-61EC-4E49-A745-CB9CB8E2D7CC}">
  <ds:schemaRefs>
    <ds:schemaRef ds:uri="http://schemas.microsoft.com/sharepoint/v3/contenttype/forms"/>
  </ds:schemaRefs>
</ds:datastoreItem>
</file>

<file path=customXml/itemProps2.xml><?xml version="1.0" encoding="utf-8"?>
<ds:datastoreItem xmlns:ds="http://schemas.openxmlformats.org/officeDocument/2006/customXml" ds:itemID="{792F5A54-92F9-40F6-9BF6-162403726939}">
  <ds:schemaRefs>
    <ds:schemaRef ds:uri="http://schemas.microsoft.com/office/2006/metadata/properties"/>
    <ds:schemaRef ds:uri="http://schemas.microsoft.com/office/infopath/2007/PartnerControls"/>
    <ds:schemaRef ds:uri="0e1b8d03-0bb0-42bb-a0d2-c331c1158191"/>
    <ds:schemaRef ds:uri="debcb315-e34b-43c4-a908-b85abf8ba033"/>
  </ds:schemaRefs>
</ds:datastoreItem>
</file>

<file path=customXml/itemProps3.xml><?xml version="1.0" encoding="utf-8"?>
<ds:datastoreItem xmlns:ds="http://schemas.openxmlformats.org/officeDocument/2006/customXml" ds:itemID="{41C5E252-3C17-4EBF-BB05-AB87AC45DAB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TARIFA</vt:lpstr>
      <vt:lpstr>CUOTA COMISION</vt:lpstr>
      <vt:lpstr>'CUOTA COMISION'!Área_de_impresión</vt:lpstr>
      <vt:lpstr>TARIFA!Área_de_impresión</vt:lpstr>
    </vt:vector>
  </TitlesOfParts>
  <Manager/>
  <Company>Produban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x864303</dc:creator>
  <cp:keywords/>
  <dc:description/>
  <cp:lastModifiedBy>Huerta Yanez Carmen</cp:lastModifiedBy>
  <cp:revision/>
  <dcterms:created xsi:type="dcterms:W3CDTF">2017-10-30T11:38:36Z</dcterms:created>
  <dcterms:modified xsi:type="dcterms:W3CDTF">2024-01-17T10:55:17Z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2021-11-23T15:35:24Z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623df426-fb92-4073-bd78-747dbe57f12a</vt:lpwstr>
  </property>
  <property fmtid="{D5CDD505-2E9C-101B-9397-08002B2CF9AE}" pid="8" name="MSIP_Label_0c2abd79-57a9-4473-8700-c843f76a1e37_ContentBits">
    <vt:lpwstr>0</vt:lpwstr>
  </property>
  <property fmtid="{D5CDD505-2E9C-101B-9397-08002B2CF9AE}" pid="9" name="ContentTypeId">
    <vt:lpwstr>0x010100B1448BA53126AF4D86CC25B441FEE01B</vt:lpwstr>
  </property>
  <property fmtid="{D5CDD505-2E9C-101B-9397-08002B2CF9AE}" pid="10" name="Order">
    <vt:r8>4819400</vt:r8>
  </property>
  <property fmtid="{D5CDD505-2E9C-101B-9397-08002B2CF9AE}" pid="11" name="MediaServiceImageTags">
    <vt:lpwstr/>
  </property>
</Properties>
</file>